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96" yWindow="456" windowWidth="17496" windowHeight="11016" tabRatio="777" activeTab="1"/>
  </bookViews>
  <sheets>
    <sheet name="Read me" sheetId="40" r:id="rId1"/>
    <sheet name="Table 1-Core data" sheetId="41" r:id="rId2"/>
    <sheet name="MC29GGC30JPC3232binned" sheetId="35" r:id="rId3"/>
    <sheet name="HLY1302-MC29" sheetId="29" r:id="rId4"/>
    <sheet name="HLY1302-GGC-30" sheetId="30" r:id="rId5"/>
    <sheet name="HLY1302-JPC 32" sheetId="31" r:id="rId6"/>
    <sheet name="HLY0503-tc18" sheetId="37" r:id="rId7"/>
    <sheet name="HLY0503-06" sheetId="21" r:id="rId8"/>
    <sheet name="96-12" sheetId="27" r:id="rId9"/>
    <sheet name="P1-94-AR-9" sheetId="22" r:id="rId10"/>
    <sheet name="P1-94-AR-10 " sheetId="28" r:id="rId11"/>
    <sheet name="P1-93-AR-21" sheetId="38" r:id="rId12"/>
    <sheet name="P1-92-AR-30" sheetId="23" r:id="rId13"/>
    <sheet name="P1-92-AR-39" sheetId="32" r:id="rId14"/>
    <sheet name="P1-92-AR-40" sheetId="25" r:id="rId15"/>
    <sheet name="Lomrog07-04" sheetId="20" r:id="rId16"/>
    <sheet name="Ryder-MUC cores" sheetId="39" r:id="rId17"/>
    <sheet name="Ryder-19-12GC" sheetId="13" r:id="rId18"/>
    <sheet name="Ryder-19-14GC" sheetId="14" r:id="rId19"/>
    <sheet name="Ryder-19-17GC" sheetId="15" r:id="rId20"/>
    <sheet name="Ryder-19-07-PC" sheetId="16" r:id="rId21"/>
    <sheet name="SWERUS-32-MC4" sheetId="17" r:id="rId22"/>
    <sheet name="SWERUS-32-GC2" sheetId="12" r:id="rId23"/>
    <sheet name="SWERUS-4-PC1Sec-1-6" sheetId="18" r:id="rId24"/>
    <sheet name="SWERUS-2-PC1" sheetId="10" r:id="rId25"/>
    <sheet name="SWERUS-GC-20-31-32" sheetId="9" r:id="rId26"/>
    <sheet name="AO16-5-TWC" sheetId="8" r:id="rId27"/>
    <sheet name="AO16-9PC1" sheetId="7" r:id="rId28"/>
  </sheets>
  <definedNames>
    <definedName name="_xlnm.Print_Area" localSheetId="26">'AO16-5-TWC'!$A$1:$I$2</definedName>
    <definedName name="_xlnm.Print_Area" localSheetId="27">'AO16-9PC1'!$A$1:$I$18</definedName>
    <definedName name="_xlnm.Print_Area" localSheetId="4">'HLY1302-GGC-30'!$A$1:$H$170</definedName>
    <definedName name="_xlnm.Print_Area" localSheetId="5">'HLY1302-JPC 32'!$A$1:$H$193</definedName>
    <definedName name="_xlnm.Print_Area" localSheetId="3">'HLY1302-MC29'!$A$1:$D$45</definedName>
    <definedName name="_xlnm.Print_Area" localSheetId="2">MC29GGC30JPC3232binned!$A$1:$J$38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9" l="1"/>
  <c r="L31" i="39"/>
  <c r="L16" i="39"/>
  <c r="H40" i="39"/>
  <c r="H39" i="39"/>
  <c r="H38" i="39"/>
  <c r="H37" i="39"/>
  <c r="H34" i="39"/>
  <c r="H33" i="39"/>
  <c r="H32" i="39"/>
  <c r="H31" i="39"/>
  <c r="H30" i="39"/>
  <c r="H29" i="39"/>
  <c r="H28" i="39"/>
  <c r="H27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4" i="39"/>
  <c r="H3" i="39"/>
  <c r="H2" i="39"/>
  <c r="M5" i="37" l="1"/>
  <c r="M2" i="37"/>
  <c r="G3" i="38" l="1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72" i="38"/>
  <c r="G73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G87" i="38"/>
  <c r="G88" i="38"/>
  <c r="G89" i="38"/>
  <c r="G90" i="38"/>
  <c r="G91" i="38"/>
  <c r="G92" i="38"/>
  <c r="G93" i="38"/>
  <c r="G94" i="38"/>
  <c r="G95" i="38"/>
  <c r="G96" i="38"/>
  <c r="G97" i="38"/>
  <c r="G98" i="38"/>
  <c r="G99" i="38"/>
  <c r="G100" i="38"/>
  <c r="G101" i="38"/>
  <c r="G102" i="38"/>
  <c r="G103" i="38"/>
  <c r="G104" i="38"/>
  <c r="G105" i="38"/>
  <c r="G106" i="38"/>
  <c r="G107" i="38"/>
  <c r="G108" i="38"/>
  <c r="G109" i="38"/>
  <c r="G110" i="38"/>
  <c r="G111" i="38"/>
  <c r="G112" i="38"/>
  <c r="G113" i="38"/>
  <c r="G114" i="38"/>
  <c r="G115" i="38"/>
  <c r="G116" i="38"/>
  <c r="G117" i="38"/>
  <c r="G118" i="38"/>
  <c r="G119" i="38"/>
  <c r="G120" i="38"/>
  <c r="G121" i="38"/>
  <c r="G122" i="38"/>
  <c r="G123" i="38"/>
  <c r="G124" i="38"/>
  <c r="G125" i="38"/>
  <c r="G126" i="38"/>
  <c r="G127" i="38"/>
  <c r="G128" i="38"/>
  <c r="G129" i="38"/>
  <c r="G130" i="38"/>
  <c r="G131" i="38"/>
  <c r="G132" i="38"/>
  <c r="G133" i="38"/>
  <c r="G134" i="38"/>
  <c r="G135" i="38"/>
  <c r="G136" i="38"/>
  <c r="G137" i="38"/>
  <c r="G138" i="38"/>
  <c r="G139" i="38"/>
  <c r="G140" i="38"/>
  <c r="G141" i="38"/>
  <c r="G142" i="38"/>
  <c r="G143" i="38"/>
  <c r="G144" i="38"/>
  <c r="G145" i="38"/>
  <c r="G146" i="38"/>
  <c r="G147" i="38"/>
  <c r="G148" i="38"/>
  <c r="G149" i="38"/>
  <c r="G150" i="38"/>
  <c r="G151" i="38"/>
  <c r="G152" i="38"/>
  <c r="G153" i="38"/>
  <c r="G154" i="38"/>
  <c r="G155" i="38"/>
  <c r="G156" i="38"/>
  <c r="G157" i="38"/>
  <c r="G158" i="38"/>
  <c r="G159" i="38"/>
  <c r="G160" i="38"/>
  <c r="G161" i="38"/>
  <c r="G162" i="38"/>
  <c r="G163" i="38"/>
  <c r="G164" i="38"/>
  <c r="G165" i="38"/>
  <c r="G166" i="38"/>
  <c r="G167" i="38"/>
  <c r="G168" i="38"/>
  <c r="G169" i="38"/>
  <c r="G170" i="38"/>
  <c r="G171" i="38"/>
  <c r="G172" i="38"/>
  <c r="G173" i="38"/>
  <c r="G174" i="38"/>
  <c r="G175" i="38"/>
  <c r="G176" i="38"/>
  <c r="G177" i="38"/>
  <c r="G178" i="38"/>
  <c r="G179" i="38"/>
  <c r="G180" i="38"/>
  <c r="G181" i="38"/>
  <c r="G182" i="38"/>
  <c r="G183" i="38"/>
  <c r="G184" i="38"/>
  <c r="G185" i="38"/>
  <c r="G186" i="38"/>
  <c r="G187" i="38"/>
  <c r="G188" i="38"/>
  <c r="G189" i="38"/>
  <c r="G190" i="38"/>
  <c r="G191" i="38"/>
  <c r="G192" i="38"/>
  <c r="G193" i="38"/>
  <c r="G194" i="38"/>
  <c r="G195" i="38"/>
  <c r="G196" i="38"/>
  <c r="G197" i="38"/>
  <c r="G198" i="38"/>
  <c r="G199" i="38"/>
  <c r="G200" i="38"/>
  <c r="G201" i="38"/>
  <c r="G202" i="38"/>
  <c r="G203" i="38"/>
  <c r="G204" i="38"/>
  <c r="G205" i="38"/>
  <c r="G206" i="38"/>
  <c r="G207" i="38"/>
  <c r="G208" i="38"/>
  <c r="G209" i="38"/>
  <c r="G210" i="38"/>
  <c r="G211" i="38"/>
  <c r="G212" i="38"/>
  <c r="G213" i="38"/>
  <c r="G214" i="38"/>
  <c r="G215" i="38"/>
  <c r="G216" i="38"/>
  <c r="G217" i="38"/>
  <c r="G218" i="38"/>
  <c r="G219" i="38"/>
  <c r="G2" i="38"/>
  <c r="D65" i="37"/>
  <c r="K33" i="37" s="1"/>
  <c r="D64" i="37"/>
  <c r="D63" i="37"/>
  <c r="D62" i="37"/>
  <c r="K32" i="37" s="1"/>
  <c r="D61" i="37"/>
  <c r="K31" i="37" s="1"/>
  <c r="D60" i="37"/>
  <c r="D59" i="37"/>
  <c r="D58" i="37"/>
  <c r="D57" i="37"/>
  <c r="K29" i="37" s="1"/>
  <c r="D56" i="37"/>
  <c r="D55" i="37"/>
  <c r="D54" i="37"/>
  <c r="K28" i="37" s="1"/>
  <c r="D53" i="37"/>
  <c r="D52" i="37"/>
  <c r="D51" i="37"/>
  <c r="D50" i="37"/>
  <c r="D49" i="37"/>
  <c r="K25" i="37" s="1"/>
  <c r="D48" i="37"/>
  <c r="D47" i="37"/>
  <c r="D46" i="37"/>
  <c r="K24" i="37" s="1"/>
  <c r="D45" i="37"/>
  <c r="D44" i="37"/>
  <c r="D43" i="37"/>
  <c r="D42" i="37"/>
  <c r="D41" i="37"/>
  <c r="K21" i="37" s="1"/>
  <c r="D40" i="37"/>
  <c r="D39" i="37"/>
  <c r="D38" i="37"/>
  <c r="K20" i="37" s="1"/>
  <c r="D37" i="37"/>
  <c r="D36" i="37"/>
  <c r="D35" i="37"/>
  <c r="D34" i="37"/>
  <c r="N33" i="37"/>
  <c r="M33" i="37"/>
  <c r="L33" i="37"/>
  <c r="J33" i="37"/>
  <c r="I33" i="37"/>
  <c r="D33" i="37"/>
  <c r="N32" i="37"/>
  <c r="M32" i="37"/>
  <c r="L32" i="37"/>
  <c r="J32" i="37"/>
  <c r="I32" i="37"/>
  <c r="D32" i="37"/>
  <c r="N31" i="37"/>
  <c r="M31" i="37"/>
  <c r="L31" i="37"/>
  <c r="J31" i="37"/>
  <c r="I31" i="37"/>
  <c r="D31" i="37"/>
  <c r="N30" i="37"/>
  <c r="M30" i="37"/>
  <c r="L30" i="37"/>
  <c r="J30" i="37"/>
  <c r="I30" i="37"/>
  <c r="D30" i="37"/>
  <c r="N29" i="37"/>
  <c r="M29" i="37"/>
  <c r="L29" i="37"/>
  <c r="J29" i="37"/>
  <c r="I29" i="37"/>
  <c r="D29" i="37"/>
  <c r="N28" i="37"/>
  <c r="M28" i="37"/>
  <c r="L28" i="37"/>
  <c r="J28" i="37"/>
  <c r="I28" i="37"/>
  <c r="D28" i="37"/>
  <c r="N27" i="37"/>
  <c r="M27" i="37"/>
  <c r="L27" i="37"/>
  <c r="K27" i="37"/>
  <c r="J27" i="37"/>
  <c r="I27" i="37"/>
  <c r="D27" i="37"/>
  <c r="N26" i="37"/>
  <c r="M26" i="37"/>
  <c r="L26" i="37"/>
  <c r="K26" i="37"/>
  <c r="J26" i="37"/>
  <c r="I26" i="37"/>
  <c r="D26" i="37"/>
  <c r="K14" i="37" s="1"/>
  <c r="N25" i="37"/>
  <c r="M25" i="37"/>
  <c r="L25" i="37"/>
  <c r="J25" i="37"/>
  <c r="I25" i="37"/>
  <c r="D25" i="37"/>
  <c r="N24" i="37"/>
  <c r="M24" i="37"/>
  <c r="L24" i="37"/>
  <c r="J24" i="37"/>
  <c r="I24" i="37"/>
  <c r="D24" i="37"/>
  <c r="N23" i="37"/>
  <c r="M23" i="37"/>
  <c r="L23" i="37"/>
  <c r="K23" i="37"/>
  <c r="J23" i="37"/>
  <c r="I23" i="37"/>
  <c r="D23" i="37"/>
  <c r="K12" i="37" s="1"/>
  <c r="N22" i="37"/>
  <c r="M22" i="37"/>
  <c r="L22" i="37"/>
  <c r="K22" i="37"/>
  <c r="J22" i="37"/>
  <c r="I22" i="37"/>
  <c r="D22" i="37"/>
  <c r="N21" i="37"/>
  <c r="M21" i="37"/>
  <c r="L21" i="37"/>
  <c r="J21" i="37"/>
  <c r="I21" i="37"/>
  <c r="D21" i="37"/>
  <c r="N20" i="37"/>
  <c r="M20" i="37"/>
  <c r="L20" i="37"/>
  <c r="J20" i="37"/>
  <c r="I20" i="37"/>
  <c r="D20" i="37"/>
  <c r="K11" i="37" s="1"/>
  <c r="N19" i="37"/>
  <c r="M19" i="37"/>
  <c r="L19" i="37"/>
  <c r="K19" i="37"/>
  <c r="J19" i="37"/>
  <c r="I19" i="37"/>
  <c r="D19" i="37"/>
  <c r="N18" i="37"/>
  <c r="M18" i="37"/>
  <c r="L18" i="37"/>
  <c r="K18" i="37"/>
  <c r="J18" i="37"/>
  <c r="I18" i="37"/>
  <c r="D18" i="37"/>
  <c r="N17" i="37"/>
  <c r="M17" i="37"/>
  <c r="L17" i="37"/>
  <c r="J17" i="37"/>
  <c r="I17" i="37"/>
  <c r="D17" i="37"/>
  <c r="N16" i="37"/>
  <c r="M16" i="37"/>
  <c r="L16" i="37"/>
  <c r="K16" i="37"/>
  <c r="J16" i="37"/>
  <c r="I16" i="37"/>
  <c r="D16" i="37"/>
  <c r="N15" i="37"/>
  <c r="M15" i="37"/>
  <c r="L15" i="37"/>
  <c r="J15" i="37"/>
  <c r="I15" i="37"/>
  <c r="D15" i="37"/>
  <c r="N14" i="37"/>
  <c r="M14" i="37"/>
  <c r="L14" i="37"/>
  <c r="J14" i="37"/>
  <c r="I14" i="37"/>
  <c r="D14" i="37"/>
  <c r="N13" i="37"/>
  <c r="M13" i="37"/>
  <c r="L13" i="37"/>
  <c r="K13" i="37"/>
  <c r="J13" i="37"/>
  <c r="I13" i="37"/>
  <c r="D13" i="37"/>
  <c r="N12" i="37"/>
  <c r="M12" i="37"/>
  <c r="L12" i="37"/>
  <c r="J12" i="37"/>
  <c r="I12" i="37"/>
  <c r="D12" i="37"/>
  <c r="N11" i="37"/>
  <c r="M11" i="37"/>
  <c r="L11" i="37"/>
  <c r="J11" i="37"/>
  <c r="I11" i="37"/>
  <c r="D11" i="37"/>
  <c r="N10" i="37"/>
  <c r="M10" i="37"/>
  <c r="L10" i="37"/>
  <c r="K10" i="37"/>
  <c r="J10" i="37"/>
  <c r="I10" i="37"/>
  <c r="D10" i="37"/>
  <c r="K6" i="37" s="1"/>
  <c r="N9" i="37"/>
  <c r="M9" i="37"/>
  <c r="J9" i="37"/>
  <c r="I9" i="37"/>
  <c r="D9" i="37"/>
  <c r="N8" i="37"/>
  <c r="M8" i="37"/>
  <c r="L8" i="37"/>
  <c r="J8" i="37"/>
  <c r="I8" i="37"/>
  <c r="D8" i="37"/>
  <c r="N7" i="37"/>
  <c r="M7" i="37"/>
  <c r="L7" i="37"/>
  <c r="K7" i="37"/>
  <c r="J7" i="37"/>
  <c r="I7" i="37"/>
  <c r="D7" i="37"/>
  <c r="N6" i="37"/>
  <c r="M6" i="37"/>
  <c r="L6" i="37"/>
  <c r="J6" i="37"/>
  <c r="I6" i="37"/>
  <c r="D6" i="37"/>
  <c r="N5" i="37"/>
  <c r="L5" i="37"/>
  <c r="K5" i="37"/>
  <c r="J5" i="37"/>
  <c r="I5" i="37"/>
  <c r="D5" i="37"/>
  <c r="N4" i="37"/>
  <c r="M4" i="37"/>
  <c r="L4" i="37"/>
  <c r="J4" i="37"/>
  <c r="I4" i="37"/>
  <c r="D4" i="37"/>
  <c r="N3" i="37"/>
  <c r="M3" i="37"/>
  <c r="L3" i="37"/>
  <c r="J3" i="37"/>
  <c r="I3" i="37"/>
  <c r="D3" i="37"/>
  <c r="N2" i="37"/>
  <c r="L2" i="37"/>
  <c r="J2" i="37"/>
  <c r="I2" i="37"/>
  <c r="D2" i="37"/>
  <c r="J70" i="35"/>
  <c r="H69" i="35"/>
  <c r="I69" i="35" s="1"/>
  <c r="H68" i="35"/>
  <c r="I68" i="35" s="1"/>
  <c r="H67" i="35"/>
  <c r="I67" i="35" s="1"/>
  <c r="H66" i="35"/>
  <c r="I66" i="35" s="1"/>
  <c r="H65" i="35"/>
  <c r="I65" i="35" s="1"/>
  <c r="H64" i="35"/>
  <c r="I64" i="35" s="1"/>
  <c r="H63" i="35"/>
  <c r="I63" i="35" s="1"/>
  <c r="H62" i="35"/>
  <c r="I62" i="35" s="1"/>
  <c r="H61" i="35"/>
  <c r="I61" i="35" s="1"/>
  <c r="H60" i="35"/>
  <c r="I60" i="35" s="1"/>
  <c r="H59" i="35"/>
  <c r="I59" i="35" s="1"/>
  <c r="H58" i="35"/>
  <c r="I58" i="35" s="1"/>
  <c r="H57" i="35"/>
  <c r="I57" i="35" s="1"/>
  <c r="H56" i="35"/>
  <c r="I56" i="35" s="1"/>
  <c r="H55" i="35"/>
  <c r="I55" i="35" s="1"/>
  <c r="H54" i="35"/>
  <c r="I54" i="35" s="1"/>
  <c r="H53" i="35"/>
  <c r="I53" i="35" s="1"/>
  <c r="H52" i="35"/>
  <c r="I52" i="35" s="1"/>
  <c r="H51" i="35"/>
  <c r="I51" i="35" s="1"/>
  <c r="H50" i="35"/>
  <c r="I50" i="35" s="1"/>
  <c r="H49" i="35"/>
  <c r="I49" i="35" s="1"/>
  <c r="H48" i="35"/>
  <c r="I48" i="35" s="1"/>
  <c r="H47" i="35"/>
  <c r="I47" i="35" s="1"/>
  <c r="H46" i="35"/>
  <c r="I46" i="35" s="1"/>
  <c r="H45" i="35"/>
  <c r="I45" i="35" s="1"/>
  <c r="H44" i="35"/>
  <c r="I44" i="35" s="1"/>
  <c r="H43" i="35"/>
  <c r="I43" i="35" s="1"/>
  <c r="H42" i="35"/>
  <c r="I42" i="35" s="1"/>
  <c r="H41" i="35"/>
  <c r="I41" i="35" s="1"/>
  <c r="H40" i="35"/>
  <c r="I40" i="35" s="1"/>
  <c r="H39" i="35"/>
  <c r="I39" i="35" s="1"/>
  <c r="H38" i="35"/>
  <c r="I38" i="35" s="1"/>
  <c r="H37" i="35"/>
  <c r="I37" i="35" s="1"/>
  <c r="H36" i="35"/>
  <c r="I36" i="35" s="1"/>
  <c r="H35" i="35"/>
  <c r="I35" i="35" s="1"/>
  <c r="H34" i="35"/>
  <c r="I34" i="35" s="1"/>
  <c r="H33" i="35"/>
  <c r="I33" i="35" s="1"/>
  <c r="H32" i="35"/>
  <c r="I32" i="35" s="1"/>
  <c r="H31" i="35"/>
  <c r="I31" i="35" s="1"/>
  <c r="H30" i="35"/>
  <c r="I30" i="35" s="1"/>
  <c r="H29" i="35"/>
  <c r="I29" i="35" s="1"/>
  <c r="H28" i="35"/>
  <c r="I28" i="35" s="1"/>
  <c r="H27" i="35"/>
  <c r="I27" i="35" s="1"/>
  <c r="H26" i="35"/>
  <c r="I26" i="35" s="1"/>
  <c r="H25" i="35"/>
  <c r="I25" i="35" s="1"/>
  <c r="H24" i="35"/>
  <c r="I24" i="35" s="1"/>
  <c r="H23" i="35"/>
  <c r="I23" i="35" s="1"/>
  <c r="H22" i="35"/>
  <c r="I22" i="35" s="1"/>
  <c r="H21" i="35"/>
  <c r="I21" i="35" s="1"/>
  <c r="H20" i="35"/>
  <c r="I20" i="35" s="1"/>
  <c r="H19" i="35"/>
  <c r="I19" i="35" s="1"/>
  <c r="H18" i="35"/>
  <c r="I18" i="35" s="1"/>
  <c r="H17" i="35"/>
  <c r="I17" i="35" s="1"/>
  <c r="H16" i="35"/>
  <c r="I16" i="35" s="1"/>
  <c r="H15" i="35"/>
  <c r="I15" i="35" s="1"/>
  <c r="H14" i="35"/>
  <c r="I14" i="35" s="1"/>
  <c r="H13" i="35"/>
  <c r="I13" i="35" s="1"/>
  <c r="H12" i="35"/>
  <c r="I12" i="35" s="1"/>
  <c r="H11" i="35"/>
  <c r="I11" i="35" s="1"/>
  <c r="H10" i="35"/>
  <c r="I10" i="35" s="1"/>
  <c r="H9" i="35"/>
  <c r="I9" i="35" s="1"/>
  <c r="H8" i="35"/>
  <c r="I8" i="35" s="1"/>
  <c r="H7" i="35"/>
  <c r="I7" i="35" s="1"/>
  <c r="H6" i="35"/>
  <c r="I6" i="35" s="1"/>
  <c r="H5" i="35"/>
  <c r="I5" i="35" s="1"/>
  <c r="H4" i="35"/>
  <c r="I4" i="35" s="1"/>
  <c r="H3" i="35"/>
  <c r="I3" i="35" s="1"/>
  <c r="H2" i="35"/>
  <c r="I2" i="35" s="1"/>
  <c r="K17" i="37" l="1"/>
  <c r="K3" i="37"/>
  <c r="K8" i="37"/>
  <c r="K9" i="37"/>
  <c r="K15" i="37"/>
  <c r="K30" i="37"/>
  <c r="K4" i="37"/>
  <c r="K2" i="37"/>
  <c r="C196" i="21"/>
  <c r="C195" i="21"/>
  <c r="C176" i="21"/>
  <c r="C175" i="21"/>
  <c r="C160" i="21"/>
  <c r="C116" i="22" l="1"/>
  <c r="C117" i="22"/>
  <c r="C118" i="22"/>
  <c r="C119" i="22"/>
  <c r="C120" i="22"/>
  <c r="C121" i="22"/>
  <c r="C122" i="22"/>
  <c r="C123" i="22"/>
  <c r="C124" i="22"/>
  <c r="C125" i="22"/>
  <c r="C126" i="22"/>
  <c r="C127" i="22"/>
  <c r="C128" i="22"/>
  <c r="C129" i="22"/>
  <c r="C130" i="22"/>
  <c r="C131" i="22"/>
  <c r="C132" i="22"/>
  <c r="C134" i="22"/>
  <c r="C136" i="22"/>
  <c r="C137" i="22"/>
  <c r="C141" i="22"/>
  <c r="C143" i="22"/>
  <c r="C144" i="22"/>
  <c r="C145" i="22"/>
  <c r="C14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2" i="22"/>
  <c r="C173" i="22"/>
  <c r="C115" i="22"/>
  <c r="C112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5" i="22"/>
  <c r="C106" i="22"/>
  <c r="C107" i="22"/>
  <c r="C108" i="22"/>
  <c r="C109" i="22"/>
  <c r="C110" i="22"/>
  <c r="C111" i="22"/>
  <c r="C78" i="22"/>
  <c r="C70" i="22"/>
  <c r="C71" i="22"/>
  <c r="C72" i="22"/>
  <c r="C73" i="22"/>
  <c r="C74" i="22"/>
  <c r="C75" i="22"/>
  <c r="C77" i="22"/>
  <c r="C69" i="22"/>
  <c r="C3" i="22"/>
  <c r="C4" i="22"/>
  <c r="C5" i="22"/>
  <c r="C6" i="22"/>
  <c r="C8" i="22"/>
  <c r="C9" i="22"/>
  <c r="C10" i="22"/>
  <c r="C11" i="22"/>
  <c r="C12" i="22"/>
  <c r="C13" i="22"/>
  <c r="C14" i="22"/>
  <c r="C15" i="22"/>
  <c r="C16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60" i="22"/>
  <c r="C61" i="22"/>
  <c r="C62" i="22"/>
  <c r="C63" i="22"/>
  <c r="C66" i="22"/>
  <c r="C68" i="22"/>
  <c r="C2" i="22"/>
  <c r="I11" i="13" l="1"/>
  <c r="I12" i="13"/>
  <c r="I13" i="13"/>
  <c r="I14" i="13"/>
  <c r="J3" i="16" l="1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5" i="16"/>
  <c r="J28" i="16"/>
  <c r="J30" i="16"/>
  <c r="J33" i="16"/>
  <c r="J37" i="16"/>
  <c r="J38" i="16"/>
  <c r="J2" i="16"/>
  <c r="I3" i="13"/>
  <c r="I4" i="13"/>
  <c r="I5" i="13"/>
  <c r="I6" i="13"/>
  <c r="I7" i="13"/>
  <c r="I8" i="13"/>
  <c r="I9" i="13"/>
  <c r="I10" i="13"/>
  <c r="I2" i="13"/>
</calcChain>
</file>

<file path=xl/sharedStrings.xml><?xml version="1.0" encoding="utf-8"?>
<sst xmlns="http://schemas.openxmlformats.org/spreadsheetml/2006/main" count="3918" uniqueCount="344">
  <si>
    <t>Core ID</t>
  </si>
  <si>
    <t>cm (top)</t>
  </si>
  <si>
    <t>cm (base)</t>
  </si>
  <si>
    <t>AO16-9-PC1-2</t>
  </si>
  <si>
    <t>AO16-9-PC1-3</t>
  </si>
  <si>
    <t>AO16-9-PC1-1</t>
  </si>
  <si>
    <t>barren</t>
  </si>
  <si>
    <t>egelida</t>
  </si>
  <si>
    <t>Estimated composite depth (mbsf)</t>
  </si>
  <si>
    <t>0.18-0.20</t>
  </si>
  <si>
    <t>0.20-0.22</t>
  </si>
  <si>
    <t>0.22-0.24</t>
  </si>
  <si>
    <t>0.26-0.28</t>
  </si>
  <si>
    <t>0.30-0.32</t>
  </si>
  <si>
    <t>0.34-0.36</t>
  </si>
  <si>
    <t>0.36-0.38</t>
  </si>
  <si>
    <t>0.38-0.40</t>
  </si>
  <si>
    <t>0.42-0.44</t>
  </si>
  <si>
    <t>0.44-0.46</t>
  </si>
  <si>
    <t>0.46-0.48</t>
  </si>
  <si>
    <t>0.50-0.52</t>
  </si>
  <si>
    <t>0.54-0.56</t>
  </si>
  <si>
    <t>0.56-0.58</t>
  </si>
  <si>
    <t>0.58-0.60</t>
  </si>
  <si>
    <t>0.62-0.64</t>
  </si>
  <si>
    <t>0.64-0.66</t>
  </si>
  <si>
    <t>0.66-0.68</t>
  </si>
  <si>
    <t>0.70-0.72</t>
  </si>
  <si>
    <t>0.72-0.74</t>
  </si>
  <si>
    <t>0.74-0.76</t>
  </si>
  <si>
    <t>0.78-0.80</t>
  </si>
  <si>
    <t>0.82-0.84</t>
  </si>
  <si>
    <t>0.84-0.86</t>
  </si>
  <si>
    <t>0.86-0.88</t>
  </si>
  <si>
    <t>0.90-0.92</t>
  </si>
  <si>
    <t>0.94-0.96</t>
  </si>
  <si>
    <t>0.98-1.00</t>
  </si>
  <si>
    <t>1.02-1.04</t>
  </si>
  <si>
    <t>1.04-1.06</t>
  </si>
  <si>
    <t>1.06-1.08</t>
  </si>
  <si>
    <t>1.10-1.12</t>
  </si>
  <si>
    <t>1.14-1.16</t>
  </si>
  <si>
    <t>1.18-1.20</t>
  </si>
  <si>
    <t>1.22-1.24</t>
  </si>
  <si>
    <t>1.24-1.26</t>
  </si>
  <si>
    <t>1.26-1.28</t>
  </si>
  <si>
    <t>1.30-1.32</t>
  </si>
  <si>
    <t>1.32-1.34</t>
  </si>
  <si>
    <t>1.34-1.36</t>
  </si>
  <si>
    <t>1.44-1.46</t>
  </si>
  <si>
    <t>1.46-1.48</t>
  </si>
  <si>
    <t>1.50-1.52</t>
  </si>
  <si>
    <t>1.54-1.56</t>
  </si>
  <si>
    <t>1.58-1.60</t>
  </si>
  <si>
    <t>1.62-1.64</t>
  </si>
  <si>
    <t>1.64-1.66</t>
  </si>
  <si>
    <t>1.66-1.68</t>
  </si>
  <si>
    <t>1.70-1.72</t>
  </si>
  <si>
    <t>1.74-1.76</t>
  </si>
  <si>
    <t>1.76-1.78</t>
  </si>
  <si>
    <t>1.78-1.80</t>
  </si>
  <si>
    <t>1.82-1.84</t>
  </si>
  <si>
    <t>1.84-1.86</t>
  </si>
  <si>
    <t>1.86-1.88</t>
  </si>
  <si>
    <t>1.90-1.92</t>
  </si>
  <si>
    <t>1.96-1.98</t>
  </si>
  <si>
    <t>1.98-2.00</t>
  </si>
  <si>
    <t>2.02-2.04</t>
  </si>
  <si>
    <t>2.06-2.08</t>
  </si>
  <si>
    <t>2.10-2.12</t>
  </si>
  <si>
    <t>2.14-2.16</t>
  </si>
  <si>
    <t>2.16-2.18</t>
  </si>
  <si>
    <t>2.18-2.20</t>
  </si>
  <si>
    <t>2.22-2.24</t>
  </si>
  <si>
    <t>2.26-2.28</t>
  </si>
  <si>
    <t>2.30-2.32</t>
  </si>
  <si>
    <t>2.34-2.36</t>
  </si>
  <si>
    <t>2.38-2.40</t>
  </si>
  <si>
    <t>2.42-2.44</t>
  </si>
  <si>
    <t>2.44-2.46</t>
  </si>
  <si>
    <t>2.46-2.48</t>
  </si>
  <si>
    <t>2.50-2.52</t>
  </si>
  <si>
    <t>2.54-2.56</t>
  </si>
  <si>
    <t>2.56-2.58</t>
  </si>
  <si>
    <t>2.58-2.60</t>
  </si>
  <si>
    <t>2.62-2.64</t>
  </si>
  <si>
    <t>2.66-2.68</t>
  </si>
  <si>
    <t>2.70-2.72</t>
  </si>
  <si>
    <t>2.74-2.76</t>
  </si>
  <si>
    <t>2.76-2.78</t>
  </si>
  <si>
    <t>2.78-2.80</t>
  </si>
  <si>
    <t>2.82-2.84</t>
  </si>
  <si>
    <t>2.86-2.88</t>
  </si>
  <si>
    <t>2.90-2.92</t>
  </si>
  <si>
    <t>2.94-2.96</t>
  </si>
  <si>
    <t>2.96-2.98</t>
  </si>
  <si>
    <t>2.98-3.00</t>
  </si>
  <si>
    <t>3.02-3.04</t>
  </si>
  <si>
    <t>3.06-3.08</t>
  </si>
  <si>
    <t>3.10-3.12</t>
  </si>
  <si>
    <t>3.14-3.16</t>
  </si>
  <si>
    <t>3.16-3.18</t>
  </si>
  <si>
    <t>3.18-3.20</t>
  </si>
  <si>
    <t>3.22-3.24</t>
  </si>
  <si>
    <t>Midpoint of estimated composite depth (mbsf)</t>
  </si>
  <si>
    <t>1.38-1.44</t>
  </si>
  <si>
    <t>Number of Rabilimis.</t>
  </si>
  <si>
    <t>TotalNumber of  ostracodes</t>
  </si>
  <si>
    <t>Proportion of Rabilimis.</t>
  </si>
  <si>
    <t>01-MC1-4</t>
  </si>
  <si>
    <t>03-MC3-5</t>
  </si>
  <si>
    <t>04-MC1-2</t>
  </si>
  <si>
    <t>05-MC1-3</t>
  </si>
  <si>
    <t>06-MC2</t>
  </si>
  <si>
    <t>07-MC</t>
  </si>
  <si>
    <t>08-MC1-8</t>
  </si>
  <si>
    <t>09-MC1-2</t>
  </si>
  <si>
    <t>12-GC1</t>
  </si>
  <si>
    <t>13-MC1-8</t>
  </si>
  <si>
    <t>13-MC1-5</t>
  </si>
  <si>
    <t>15-MC1-2</t>
  </si>
  <si>
    <t>16-MC1-8</t>
  </si>
  <si>
    <t>18-MC1-1</t>
  </si>
  <si>
    <t>19-MC1-5</t>
  </si>
  <si>
    <t>20-MC1</t>
  </si>
  <si>
    <t xml:space="preserve">Approximate age </t>
  </si>
  <si>
    <t>AO16-5-TWC1</t>
  </si>
  <si>
    <t>SWERUS-2L-2-PC1</t>
  </si>
  <si>
    <t>Section</t>
  </si>
  <si>
    <t>SWERUS-L2-4-PC1</t>
  </si>
  <si>
    <t>SWERUS-L2-20-GC1</t>
  </si>
  <si>
    <t>SWERUS-L2-32-GC2</t>
  </si>
  <si>
    <t>SWERUS-L2-31-PC1</t>
  </si>
  <si>
    <t>Ryder19-17-GC1</t>
  </si>
  <si>
    <t>Ryder19-14-GC1</t>
  </si>
  <si>
    <t>Ryder19-12-GC1</t>
  </si>
  <si>
    <t>Ryder19-07-PC1</t>
  </si>
  <si>
    <t>BIN</t>
  </si>
  <si>
    <t>Adjusted composite depth (cm)</t>
  </si>
  <si>
    <t>Age Error bar</t>
  </si>
  <si>
    <t>NA</t>
  </si>
  <si>
    <t>Mud on pipe</t>
  </si>
  <si>
    <t>Corecatcher</t>
  </si>
  <si>
    <t>Rabil</t>
  </si>
  <si>
    <t>Depth</t>
  </si>
  <si>
    <t>Age</t>
  </si>
  <si>
    <t>Rabilimis</t>
  </si>
  <si>
    <t>P1-94-AR-9</t>
  </si>
  <si>
    <t>5a</t>
  </si>
  <si>
    <t>P1-92-AR-30</t>
  </si>
  <si>
    <t>Mid Depth</t>
  </si>
  <si>
    <t>P1-92-AR-39</t>
  </si>
  <si>
    <t>P1-92-AR-40</t>
  </si>
  <si>
    <t/>
  </si>
  <si>
    <t>Core</t>
  </si>
  <si>
    <t>P1-93-AR-P21</t>
  </si>
  <si>
    <t>HLY0503-6</t>
  </si>
  <si>
    <t>Sample top</t>
  </si>
  <si>
    <t>Sample bottom</t>
  </si>
  <si>
    <t>sample midpoint</t>
  </si>
  <si>
    <t>Total</t>
  </si>
  <si>
    <t>Upper Depth</t>
  </si>
  <si>
    <t>Lower Depth</t>
  </si>
  <si>
    <t>Source</t>
  </si>
  <si>
    <t>P1-94-AR-PC10</t>
  </si>
  <si>
    <t>LD Menlo/WHOI/Poore</t>
  </si>
  <si>
    <t>LD Menlo</t>
  </si>
  <si>
    <t>WHOI/Poore</t>
  </si>
  <si>
    <t>WHOI</t>
  </si>
  <si>
    <t>Poore</t>
  </si>
  <si>
    <t>Rabil %</t>
  </si>
  <si>
    <t>HLY1302-GGC30</t>
  </si>
  <si>
    <t>TOTAL</t>
  </si>
  <si>
    <t>HLY 1302</t>
  </si>
  <si>
    <t>MC-29A</t>
  </si>
  <si>
    <t>MC-29B</t>
  </si>
  <si>
    <t>MC-29B end</t>
  </si>
  <si>
    <t>GGC-30</t>
  </si>
  <si>
    <t>JPC 32</t>
  </si>
  <si>
    <t>LOMROG07-04</t>
  </si>
  <si>
    <t>Rabilimis mirabilis %</t>
  </si>
  <si>
    <t>Rabilimis %</t>
  </si>
  <si>
    <t>Rabil%</t>
  </si>
  <si>
    <t>96-12-P1</t>
  </si>
  <si>
    <t>HLY0503-18TC</t>
  </si>
  <si>
    <t>Depth natgeo</t>
  </si>
  <si>
    <t>depth</t>
  </si>
  <si>
    <t>total Poirier</t>
  </si>
  <si>
    <t>Olds-2019-Age</t>
  </si>
  <si>
    <t>Olds-Age</t>
  </si>
  <si>
    <t>cum depth top</t>
  </si>
  <si>
    <t>cum depth bot</t>
  </si>
  <si>
    <t>median depth</t>
  </si>
  <si>
    <t>ages BP based on linear fit of CALIB dates (yr before 2013)</t>
  </si>
  <si>
    <t>Calendar AGE</t>
  </si>
  <si>
    <t>TOTAL # specimens</t>
  </si>
  <si>
    <t>MC29A&amp;B</t>
  </si>
  <si>
    <t>GGC30&amp;JPC 32</t>
  </si>
  <si>
    <t>sum</t>
  </si>
  <si>
    <t>count</t>
  </si>
  <si>
    <t>Rabilimis%</t>
  </si>
  <si>
    <t>Rabilimis #</t>
  </si>
  <si>
    <t>Total Specimens</t>
  </si>
  <si>
    <t>SWERUS 32 MUC4</t>
  </si>
  <si>
    <t>MIS</t>
  </si>
  <si>
    <t>5b</t>
  </si>
  <si>
    <t>5c</t>
  </si>
  <si>
    <t>5d</t>
  </si>
  <si>
    <t>5e</t>
  </si>
  <si>
    <t>31.45 C14 date</t>
  </si>
  <si>
    <t>42.05  C14 date</t>
  </si>
  <si>
    <t>*2nd equation starts below</t>
  </si>
  <si>
    <t>y = 1.2952x - 11.54</t>
  </si>
  <si>
    <t>AGE with top equation y=1.2332x+3.896</t>
  </si>
  <si>
    <t xml:space="preserve">AGE with 2 equations y = 0.6095x + 20.894
and   y = 1.2952x - 11.54
</t>
  </si>
  <si>
    <t>Actual C14 date</t>
  </si>
  <si>
    <t>Total # specimens</t>
  </si>
  <si>
    <t>mid depth</t>
  </si>
  <si>
    <t>6.625 C14 date</t>
  </si>
  <si>
    <t>11.9-13</t>
  </si>
  <si>
    <t>mean 11.7</t>
  </si>
  <si>
    <t>NEW Age</t>
  </si>
  <si>
    <t>2012 age</t>
  </si>
  <si>
    <t>NEW AGE-4-21</t>
  </si>
  <si>
    <t xml:space="preserve">total </t>
  </si>
  <si>
    <t>Binned depth</t>
  </si>
  <si>
    <t>Binned age</t>
  </si>
  <si>
    <t>Binned NEW AGE-4-21</t>
  </si>
  <si>
    <t>AgeNatGeo-2012</t>
  </si>
  <si>
    <t>1?</t>
  </si>
  <si>
    <t>1 /?</t>
  </si>
  <si>
    <t>Zone</t>
  </si>
  <si>
    <t>calc PF</t>
  </si>
  <si>
    <t>aculeata</t>
  </si>
  <si>
    <t>pullenia</t>
  </si>
  <si>
    <t>PW1</t>
  </si>
  <si>
    <t>egelida, krithe/copt</t>
  </si>
  <si>
    <t>egelida (few)</t>
  </si>
  <si>
    <t>teretis (few)</t>
  </si>
  <si>
    <t>teretis</t>
  </si>
  <si>
    <t>RaBILIMIS%</t>
  </si>
  <si>
    <t>% Rabilimis</t>
  </si>
  <si>
    <r>
      <t xml:space="preserve">Approximate age </t>
    </r>
    <r>
      <rPr>
        <b/>
        <sz val="14"/>
        <color rgb="FFFF0000"/>
        <rFont val="Calibri"/>
        <family val="2"/>
        <scheme val="minor"/>
      </rPr>
      <t xml:space="preserve">ka </t>
    </r>
  </si>
  <si>
    <r>
      <rPr>
        <b/>
        <i/>
        <sz val="11"/>
        <rFont val="Calibri"/>
        <family val="2"/>
        <scheme val="minor"/>
      </rPr>
      <t>Rabilimis mirabilis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</si>
  <si>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Rabilimis mirabilis</t>
    </r>
    <r>
      <rPr>
        <b/>
        <sz val="11"/>
        <rFont val="Calibri"/>
        <family val="2"/>
        <scheme val="minor"/>
      </rPr>
      <t xml:space="preserve"> %</t>
    </r>
  </si>
  <si>
    <r>
      <rPr>
        <b/>
        <i/>
        <sz val="16"/>
        <rFont val="Calibri"/>
        <family val="2"/>
        <scheme val="minor"/>
      </rPr>
      <t>Rabilimis mirabilis</t>
    </r>
    <r>
      <rPr>
        <b/>
        <sz val="16"/>
        <rFont val="Calibri"/>
        <family val="2"/>
        <scheme val="minor"/>
      </rPr>
      <t xml:space="preserve"> COUNT</t>
    </r>
  </si>
  <si>
    <r>
      <rPr>
        <b/>
        <i/>
        <sz val="16"/>
        <rFont val="Calibri"/>
        <family val="2"/>
        <scheme val="minor"/>
      </rPr>
      <t>Rabilimis mirabilis</t>
    </r>
    <r>
      <rPr>
        <b/>
        <sz val="16"/>
        <rFont val="Calibri"/>
        <family val="2"/>
        <scheme val="minor"/>
      </rPr>
      <t xml:space="preserve"> %</t>
    </r>
  </si>
  <si>
    <t>region</t>
  </si>
  <si>
    <t>LatDec.degrees</t>
  </si>
  <si>
    <t>LongDec.degrees</t>
  </si>
  <si>
    <t>WD (m)</t>
  </si>
  <si>
    <t>Rabilimis sp.</t>
  </si>
  <si>
    <t>Lincold Sea</t>
  </si>
  <si>
    <t>02-MC1-3</t>
  </si>
  <si>
    <t>12-MC1</t>
  </si>
  <si>
    <t>Petermann Fjord</t>
  </si>
  <si>
    <t>Sherard Osborn Fjord</t>
  </si>
  <si>
    <t>Mean in Fig 3</t>
  </si>
  <si>
    <t>age (ka) used in 2017 paper</t>
  </si>
  <si>
    <t xml:space="preserve">discussed in the paper </t>
  </si>
  <si>
    <r>
      <t xml:space="preserve">Abrupt Quaternary Ocean-ice Events in the Arctic: Evidence from the Ostracode </t>
    </r>
    <r>
      <rPr>
        <i/>
        <sz val="12"/>
        <color theme="1"/>
        <rFont val="Calibri"/>
        <family val="2"/>
        <scheme val="minor"/>
      </rPr>
      <t>Rabilimis</t>
    </r>
  </si>
  <si>
    <t>by</t>
  </si>
  <si>
    <t>Thomas M. Cronin, Laura Gemery, Baylee M. Olds, Alexa M. Regnier, Robert Poirier,</t>
  </si>
  <si>
    <t>Sienna Sui</t>
  </si>
  <si>
    <r>
      <t xml:space="preserve">This file contains species census data for </t>
    </r>
    <r>
      <rPr>
        <i/>
        <sz val="12"/>
        <color theme="1"/>
        <rFont val="Calibri"/>
        <family val="2"/>
        <scheme val="minor"/>
      </rPr>
      <t>Rabilimis mirabilis</t>
    </r>
  </si>
  <si>
    <r>
      <t xml:space="preserve">to be published in </t>
    </r>
    <r>
      <rPr>
        <i/>
        <sz val="12"/>
        <color theme="1"/>
        <rFont val="Calibri"/>
        <family val="2"/>
        <scheme val="minor"/>
      </rPr>
      <t>Micropaleontology</t>
    </r>
  </si>
  <si>
    <t>Table 1 for Cronin et al Micropaleontology</t>
  </si>
  <si>
    <t>Name</t>
  </si>
  <si>
    <t>Longitude</t>
  </si>
  <si>
    <t>Latitude</t>
  </si>
  <si>
    <t>Water Depth (m)</t>
  </si>
  <si>
    <t>Location</t>
  </si>
  <si>
    <t>P1-94-AR-P9</t>
  </si>
  <si>
    <t>P9</t>
  </si>
  <si>
    <t>Mendeleev Ridge</t>
  </si>
  <si>
    <t>P1-94-AR-P10</t>
  </si>
  <si>
    <t>P10</t>
  </si>
  <si>
    <t>P21</t>
  </si>
  <si>
    <t>Northwind Ridge</t>
  </si>
  <si>
    <t>P1-92-AR-P30</t>
  </si>
  <si>
    <t>P30</t>
  </si>
  <si>
    <t>P1-92-AR-P39</t>
  </si>
  <si>
    <t>P39</t>
  </si>
  <si>
    <t>P1-92-AR-P40</t>
  </si>
  <si>
    <t>P40</t>
  </si>
  <si>
    <t>HLY6</t>
  </si>
  <si>
    <t>LOMROG-4</t>
  </si>
  <si>
    <t>Lomonosov Ridge</t>
  </si>
  <si>
    <t>96-12</t>
  </si>
  <si>
    <t>AO16-9-PC1</t>
  </si>
  <si>
    <t>16-9PC</t>
  </si>
  <si>
    <t>Alpha Ridge</t>
  </si>
  <si>
    <t>HLY-18TC</t>
  </si>
  <si>
    <t>HLY1302-MC29</t>
  </si>
  <si>
    <t>1302-MC29</t>
  </si>
  <si>
    <t>Beaufort Shelf</t>
  </si>
  <si>
    <t>1302-GGC30</t>
  </si>
  <si>
    <t>HLY1302-JPC32</t>
  </si>
  <si>
    <t>1302-JPC32</t>
  </si>
  <si>
    <t>N Greenland - Sherard Osborn Fjord</t>
  </si>
  <si>
    <t>N Greenland - Lincoln Sea</t>
  </si>
  <si>
    <t>N Greenland - Lincoln Sea - Nares Strait</t>
  </si>
  <si>
    <t>SWERUS-L2-2-PC1</t>
  </si>
  <si>
    <t>Siberian Margin Chukchi Trough</t>
  </si>
  <si>
    <t xml:space="preserve">Siberian Margin </t>
  </si>
  <si>
    <t>Siberian Margin  - Lomonosov Ridge</t>
  </si>
  <si>
    <t>SWERUS-L2-32-MC4</t>
  </si>
  <si>
    <t>Ryder19-01-MC1</t>
  </si>
  <si>
    <t>01-MC</t>
  </si>
  <si>
    <t>Lincoln Sea</t>
  </si>
  <si>
    <t>Ryder19-02-MC1</t>
  </si>
  <si>
    <t>02-MC</t>
  </si>
  <si>
    <t>Ryder19-03-MC1</t>
  </si>
  <si>
    <t>03-MC</t>
  </si>
  <si>
    <t>Ryder19-04-MC1</t>
  </si>
  <si>
    <t>04-MC</t>
  </si>
  <si>
    <t xml:space="preserve"> Ryder Fjord</t>
  </si>
  <si>
    <t>Ryder19-05-MC1</t>
  </si>
  <si>
    <t>05-MC</t>
  </si>
  <si>
    <t>Ryder19-06-MC1</t>
  </si>
  <si>
    <t>Ryder19-07-MC1</t>
  </si>
  <si>
    <t>Ryder19-08-MC1</t>
  </si>
  <si>
    <t>08-MC</t>
  </si>
  <si>
    <t>Ryder19-09-MC1</t>
  </si>
  <si>
    <t>09-MC</t>
  </si>
  <si>
    <t>Ryder19-12-MC1</t>
  </si>
  <si>
    <t>12-MC</t>
  </si>
  <si>
    <t>Ryder19-13-MC1</t>
  </si>
  <si>
    <t>13-MC</t>
  </si>
  <si>
    <t>Ryder19-15-GC1</t>
  </si>
  <si>
    <t>15-GC</t>
  </si>
  <si>
    <t>Ryder19-16-MC1</t>
  </si>
  <si>
    <t>16-MC</t>
  </si>
  <si>
    <t>Ryder19-17-MC1</t>
  </si>
  <si>
    <t>17-MC</t>
  </si>
  <si>
    <t>Nares Strait</t>
  </si>
  <si>
    <t>Ryder19-18-MC1</t>
  </si>
  <si>
    <t>18-MC</t>
  </si>
  <si>
    <t>Ryder19-19-MC1</t>
  </si>
  <si>
    <t>19-MC</t>
  </si>
  <si>
    <t>Ryder19-20-MC1</t>
  </si>
  <si>
    <t>20-MC</t>
  </si>
  <si>
    <t>Cruise &amp; Core ID</t>
  </si>
  <si>
    <t>Cruise &amp; Coer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</si>
</sst>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;\-0;;@"/>
    <numFmt numFmtId="166" formatCode="0.0000"/>
  </numFmts>
  <fonts count="6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0"/>
      <name val="Geneva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10"/>
      <name val="Verdana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rgb="FF000000"/>
      <name val="Calibri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14"/>
      <color rgb="FF000000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F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17" fillId="0" borderId="0"/>
    <xf numFmtId="0" fontId="20" fillId="0" borderId="0"/>
    <xf numFmtId="0" fontId="10" fillId="0" borderId="0"/>
    <xf numFmtId="0" fontId="9" fillId="0" borderId="0"/>
    <xf numFmtId="0" fontId="22" fillId="0" borderId="0"/>
    <xf numFmtId="0" fontId="23" fillId="0" borderId="0"/>
    <xf numFmtId="0" fontId="9" fillId="0" borderId="0"/>
    <xf numFmtId="0" fontId="24" fillId="0" borderId="0"/>
    <xf numFmtId="0" fontId="8" fillId="0" borderId="0"/>
    <xf numFmtId="0" fontId="7" fillId="0" borderId="0"/>
    <xf numFmtId="0" fontId="27" fillId="0" borderId="1" applyNumberFormat="0" applyFill="0" applyAlignment="0" applyProtection="0"/>
    <xf numFmtId="0" fontId="17" fillId="0" borderId="0"/>
    <xf numFmtId="0" fontId="6" fillId="0" borderId="0"/>
    <xf numFmtId="0" fontId="5" fillId="0" borderId="0"/>
    <xf numFmtId="9" fontId="34" fillId="0" borderId="0" applyFont="0" applyFill="0" applyBorder="0" applyAlignment="0" applyProtection="0"/>
    <xf numFmtId="0" fontId="3" fillId="0" borderId="0"/>
  </cellStyleXfs>
  <cellXfs count="255">
    <xf numFmtId="0" fontId="0" fillId="0" borderId="0" xfId="0"/>
    <xf numFmtId="0" fontId="15" fillId="0" borderId="1" xfId="105" applyFont="1" applyBorder="1" applyAlignment="1">
      <alignment horizontal="center" textRotation="90"/>
    </xf>
    <xf numFmtId="0" fontId="21" fillId="0" borderId="0" xfId="105" applyFont="1"/>
    <xf numFmtId="0" fontId="18" fillId="0" borderId="0" xfId="109" applyFont="1"/>
    <xf numFmtId="0" fontId="25" fillId="0" borderId="0" xfId="111" applyFont="1" applyFill="1"/>
    <xf numFmtId="0" fontId="26" fillId="0" borderId="0" xfId="111" applyFont="1" applyFill="1"/>
    <xf numFmtId="2" fontId="26" fillId="0" borderId="0" xfId="111" applyNumberFormat="1" applyFont="1" applyFill="1"/>
    <xf numFmtId="2" fontId="15" fillId="0" borderId="1" xfId="109" applyNumberFormat="1" applyFont="1" applyBorder="1"/>
    <xf numFmtId="0" fontId="18" fillId="3" borderId="0" xfId="105" applyFont="1" applyFill="1"/>
    <xf numFmtId="0" fontId="35" fillId="0" borderId="1" xfId="0" applyFont="1" applyFill="1" applyBorder="1" applyAlignment="1">
      <alignment textRotation="90" wrapText="1"/>
    </xf>
    <xf numFmtId="0" fontId="18" fillId="0" borderId="1" xfId="0" applyFont="1" applyFill="1" applyBorder="1" applyAlignment="1">
      <alignment textRotation="90" wrapText="1"/>
    </xf>
    <xf numFmtId="0" fontId="19" fillId="0" borderId="1" xfId="0" applyFont="1" applyBorder="1" applyAlignment="1">
      <alignment textRotation="90" wrapText="1"/>
    </xf>
    <xf numFmtId="0" fontId="19" fillId="0" borderId="3" xfId="0" applyFont="1" applyBorder="1" applyAlignment="1">
      <alignment textRotation="90" wrapText="1"/>
    </xf>
    <xf numFmtId="0" fontId="18" fillId="0" borderId="1" xfId="0" applyFont="1" applyBorder="1" applyAlignment="1">
      <alignment textRotation="90"/>
    </xf>
    <xf numFmtId="0" fontId="18" fillId="0" borderId="1" xfId="0" applyFont="1" applyBorder="1" applyAlignment="1">
      <alignment textRotation="90"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15" fillId="0" borderId="0" xfId="0" applyFont="1" applyFill="1"/>
    <xf numFmtId="0" fontId="4" fillId="0" borderId="0" xfId="0" applyFont="1" applyFill="1"/>
    <xf numFmtId="0" fontId="14" fillId="2" borderId="1" xfId="99" applyFont="1" applyBorder="1"/>
    <xf numFmtId="0" fontId="37" fillId="0" borderId="1" xfId="0" applyFont="1" applyBorder="1"/>
    <xf numFmtId="0" fontId="38" fillId="0" borderId="1" xfId="0" applyFont="1" applyBorder="1"/>
    <xf numFmtId="0" fontId="35" fillId="0" borderId="1" xfId="0" applyFont="1" applyFill="1" applyBorder="1" applyAlignment="1">
      <alignment horizontal="center" textRotation="90" wrapText="1"/>
    </xf>
    <xf numFmtId="9" fontId="4" fillId="0" borderId="0" xfId="117" applyFont="1"/>
    <xf numFmtId="0" fontId="17" fillId="0" borderId="1" xfId="0" applyFont="1" applyBorder="1"/>
    <xf numFmtId="0" fontId="4" fillId="0" borderId="1" xfId="102" applyFont="1" applyBorder="1"/>
    <xf numFmtId="0" fontId="4" fillId="0" borderId="1" xfId="102" applyFont="1" applyBorder="1" applyAlignment="1">
      <alignment horizontal="center"/>
    </xf>
    <xf numFmtId="0" fontId="17" fillId="0" borderId="1" xfId="103" applyFont="1" applyBorder="1"/>
    <xf numFmtId="0" fontId="37" fillId="0" borderId="1" xfId="102" applyFont="1" applyBorder="1" applyAlignment="1">
      <alignment horizontal="center"/>
    </xf>
    <xf numFmtId="49" fontId="4" fillId="0" borderId="1" xfId="102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textRotation="90"/>
    </xf>
    <xf numFmtId="0" fontId="4" fillId="0" borderId="0" xfId="105" applyFont="1"/>
    <xf numFmtId="0" fontId="4" fillId="0" borderId="1" xfId="105" applyFont="1" applyBorder="1"/>
    <xf numFmtId="2" fontId="4" fillId="0" borderId="1" xfId="105" applyNumberFormat="1" applyFont="1" applyBorder="1"/>
    <xf numFmtId="2" fontId="4" fillId="0" borderId="0" xfId="105" applyNumberFormat="1" applyFont="1"/>
    <xf numFmtId="2" fontId="4" fillId="0" borderId="1" xfId="105" applyNumberFormat="1" applyFont="1" applyFill="1" applyBorder="1"/>
    <xf numFmtId="0" fontId="4" fillId="0" borderId="0" xfId="105" applyFont="1" applyFill="1"/>
    <xf numFmtId="0" fontId="4" fillId="0" borderId="0" xfId="112" applyFont="1"/>
    <xf numFmtId="0" fontId="4" fillId="0" borderId="1" xfId="112" applyFont="1" applyBorder="1"/>
    <xf numFmtId="2" fontId="4" fillId="0" borderId="1" xfId="112" applyNumberFormat="1" applyFont="1" applyBorder="1"/>
    <xf numFmtId="0" fontId="19" fillId="0" borderId="1" xfId="109" applyFont="1" applyBorder="1" applyAlignment="1">
      <alignment textRotation="90"/>
    </xf>
    <xf numFmtId="0" fontId="19" fillId="0" borderId="3" xfId="109" applyFont="1" applyBorder="1" applyAlignment="1">
      <alignment textRotation="90"/>
    </xf>
    <xf numFmtId="0" fontId="35" fillId="0" borderId="3" xfId="109" applyFont="1" applyBorder="1" applyAlignment="1">
      <alignment horizontal="center" textRotation="90"/>
    </xf>
    <xf numFmtId="0" fontId="35" fillId="0" borderId="6" xfId="109" applyFont="1" applyBorder="1" applyAlignment="1">
      <alignment horizontal="center" textRotation="90"/>
    </xf>
    <xf numFmtId="0" fontId="4" fillId="0" borderId="0" xfId="109" applyFont="1"/>
    <xf numFmtId="0" fontId="32" fillId="0" borderId="1" xfId="109" applyFont="1" applyBorder="1"/>
    <xf numFmtId="0" fontId="15" fillId="0" borderId="1" xfId="109" applyFont="1" applyBorder="1"/>
    <xf numFmtId="165" fontId="15" fillId="0" borderId="1" xfId="109" applyNumberFormat="1" applyFont="1" applyBorder="1"/>
    <xf numFmtId="0" fontId="36" fillId="0" borderId="1" xfId="110" applyFont="1" applyFill="1" applyBorder="1" applyAlignment="1">
      <alignment horizontal="center" textRotation="90"/>
    </xf>
    <xf numFmtId="2" fontId="36" fillId="0" borderId="1" xfId="110" applyNumberFormat="1" applyFont="1" applyFill="1" applyBorder="1" applyAlignment="1">
      <alignment horizontal="center" textRotation="90"/>
    </xf>
    <xf numFmtId="0" fontId="37" fillId="0" borderId="1" xfId="110" applyFont="1" applyFill="1" applyBorder="1" applyAlignment="1">
      <alignment horizontal="center"/>
    </xf>
    <xf numFmtId="0" fontId="37" fillId="0" borderId="1" xfId="110" applyFont="1" applyFill="1" applyBorder="1"/>
    <xf numFmtId="2" fontId="4" fillId="0" borderId="1" xfId="0" applyNumberFormat="1" applyFont="1" applyFill="1" applyBorder="1"/>
    <xf numFmtId="49" fontId="44" fillId="0" borderId="1" xfId="111" applyNumberFormat="1" applyFont="1" applyFill="1" applyBorder="1" applyAlignment="1">
      <alignment horizontal="center" textRotation="90" wrapText="1"/>
    </xf>
    <xf numFmtId="2" fontId="45" fillId="0" borderId="1" xfId="111" applyNumberFormat="1" applyFont="1" applyFill="1" applyBorder="1" applyAlignment="1">
      <alignment horizontal="center" textRotation="90"/>
    </xf>
    <xf numFmtId="0" fontId="45" fillId="0" borderId="1" xfId="111" applyFont="1" applyFill="1" applyBorder="1" applyAlignment="1">
      <alignment horizontal="center" textRotation="90"/>
    </xf>
    <xf numFmtId="0" fontId="4" fillId="0" borderId="0" xfId="111" applyFont="1" applyFill="1"/>
    <xf numFmtId="0" fontId="47" fillId="0" borderId="1" xfId="111" applyFont="1" applyFill="1" applyBorder="1"/>
    <xf numFmtId="1" fontId="48" fillId="0" borderId="1" xfId="111" applyNumberFormat="1" applyFont="1" applyFill="1" applyBorder="1"/>
    <xf numFmtId="2" fontId="17" fillId="0" borderId="1" xfId="111" applyNumberFormat="1" applyFont="1" applyFill="1" applyBorder="1" applyAlignment="1">
      <alignment horizontal="center"/>
    </xf>
    <xf numFmtId="1" fontId="17" fillId="0" borderId="1" xfId="111" applyNumberFormat="1" applyFont="1" applyFill="1" applyBorder="1" applyAlignment="1">
      <alignment horizontal="center"/>
    </xf>
    <xf numFmtId="2" fontId="4" fillId="0" borderId="0" xfId="111" applyNumberFormat="1" applyFont="1" applyFill="1"/>
    <xf numFmtId="1" fontId="47" fillId="0" borderId="1" xfId="111" applyNumberFormat="1" applyFont="1" applyFill="1" applyBorder="1"/>
    <xf numFmtId="1" fontId="4" fillId="0" borderId="1" xfId="111" applyNumberFormat="1" applyFont="1" applyFill="1" applyBorder="1"/>
    <xf numFmtId="2" fontId="4" fillId="0" borderId="1" xfId="111" applyNumberFormat="1" applyFont="1" applyFill="1" applyBorder="1"/>
    <xf numFmtId="1" fontId="47" fillId="0" borderId="7" xfId="111" applyNumberFormat="1" applyFont="1" applyFill="1" applyBorder="1"/>
    <xf numFmtId="1" fontId="4" fillId="0" borderId="7" xfId="111" applyNumberFormat="1" applyFont="1" applyFill="1" applyBorder="1"/>
    <xf numFmtId="2" fontId="4" fillId="0" borderId="7" xfId="111" applyNumberFormat="1" applyFont="1" applyFill="1" applyBorder="1"/>
    <xf numFmtId="0" fontId="4" fillId="0" borderId="0" xfId="111" applyFont="1" applyFill="1" applyBorder="1"/>
    <xf numFmtId="49" fontId="37" fillId="0" borderId="1" xfId="103" applyNumberFormat="1" applyFont="1" applyFill="1" applyBorder="1" applyAlignment="1">
      <alignment horizontal="center" textRotation="90" wrapText="1"/>
    </xf>
    <xf numFmtId="0" fontId="4" fillId="0" borderId="0" xfId="103" applyFont="1" applyFill="1"/>
    <xf numFmtId="0" fontId="16" fillId="0" borderId="1" xfId="103" applyFont="1" applyFill="1" applyBorder="1"/>
    <xf numFmtId="1" fontId="4" fillId="0" borderId="1" xfId="103" applyNumberFormat="1" applyFont="1" applyFill="1" applyBorder="1"/>
    <xf numFmtId="0" fontId="4" fillId="0" borderId="1" xfId="103" applyFont="1" applyFill="1" applyBorder="1"/>
    <xf numFmtId="1" fontId="4" fillId="0" borderId="1" xfId="103" applyNumberFormat="1" applyFont="1" applyBorder="1" applyAlignment="1">
      <alignment horizontal="center"/>
    </xf>
    <xf numFmtId="2" fontId="4" fillId="0" borderId="1" xfId="103" applyNumberFormat="1" applyFont="1" applyFill="1" applyBorder="1" applyAlignment="1">
      <alignment horizontal="center"/>
    </xf>
    <xf numFmtId="1" fontId="4" fillId="0" borderId="1" xfId="103" applyNumberFormat="1" applyFont="1" applyFill="1" applyBorder="1" applyAlignment="1">
      <alignment horizontal="right"/>
    </xf>
    <xf numFmtId="2" fontId="4" fillId="0" borderId="0" xfId="103" applyNumberFormat="1" applyFont="1" applyFill="1" applyAlignment="1">
      <alignment horizontal="center"/>
    </xf>
    <xf numFmtId="0" fontId="45" fillId="0" borderId="1" xfId="116" applyFont="1" applyFill="1" applyBorder="1" applyAlignment="1">
      <alignment horizontal="center" textRotation="90"/>
    </xf>
    <xf numFmtId="164" fontId="45" fillId="0" borderId="1" xfId="116" applyNumberFormat="1" applyFont="1" applyFill="1" applyBorder="1" applyAlignment="1">
      <alignment horizontal="center" textRotation="90"/>
    </xf>
    <xf numFmtId="164" fontId="45" fillId="0" borderId="1" xfId="116" applyNumberFormat="1" applyFont="1" applyFill="1" applyBorder="1" applyAlignment="1">
      <alignment horizontal="center" textRotation="90" wrapText="1"/>
    </xf>
    <xf numFmtId="1" fontId="45" fillId="0" borderId="1" xfId="116" applyNumberFormat="1" applyFont="1" applyFill="1" applyBorder="1" applyAlignment="1">
      <alignment horizontal="center" textRotation="90" wrapText="1"/>
    </xf>
    <xf numFmtId="0" fontId="42" fillId="0" borderId="1" xfId="116" applyFont="1" applyFill="1" applyBorder="1" applyAlignment="1">
      <alignment horizontal="center" textRotation="90"/>
    </xf>
    <xf numFmtId="0" fontId="45" fillId="0" borderId="1" xfId="116" applyFont="1" applyFill="1" applyBorder="1" applyAlignment="1">
      <alignment textRotation="90"/>
    </xf>
    <xf numFmtId="0" fontId="4" fillId="0" borderId="0" xfId="116" applyFont="1" applyFill="1" applyBorder="1"/>
    <xf numFmtId="0" fontId="16" fillId="0" borderId="1" xfId="114" applyFont="1" applyFill="1" applyBorder="1"/>
    <xf numFmtId="1" fontId="4" fillId="0" borderId="1" xfId="114" applyNumberFormat="1" applyFont="1" applyFill="1" applyBorder="1"/>
    <xf numFmtId="0" fontId="4" fillId="0" borderId="1" xfId="114" applyFont="1" applyFill="1" applyBorder="1"/>
    <xf numFmtId="1" fontId="4" fillId="0" borderId="1" xfId="116" applyNumberFormat="1" applyFont="1" applyFill="1" applyBorder="1"/>
    <xf numFmtId="164" fontId="4" fillId="0" borderId="1" xfId="116" applyNumberFormat="1" applyFont="1" applyFill="1" applyBorder="1"/>
    <xf numFmtId="1" fontId="33" fillId="0" borderId="1" xfId="116" applyNumberFormat="1" applyFont="1" applyFill="1" applyBorder="1"/>
    <xf numFmtId="1" fontId="33" fillId="0" borderId="0" xfId="116" applyNumberFormat="1" applyFont="1" applyFill="1" applyBorder="1"/>
    <xf numFmtId="1" fontId="4" fillId="0" borderId="1" xfId="116" applyNumberFormat="1" applyFont="1" applyFill="1" applyBorder="1" applyAlignment="1"/>
    <xf numFmtId="1" fontId="47" fillId="0" borderId="1" xfId="116" applyNumberFormat="1" applyFont="1" applyFill="1" applyBorder="1"/>
    <xf numFmtId="2" fontId="4" fillId="0" borderId="0" xfId="116" applyNumberFormat="1" applyFont="1" applyFill="1" applyBorder="1"/>
    <xf numFmtId="1" fontId="4" fillId="0" borderId="7" xfId="116" applyNumberFormat="1" applyFont="1" applyFill="1" applyBorder="1"/>
    <xf numFmtId="1" fontId="33" fillId="0" borderId="7" xfId="116" applyNumberFormat="1" applyFont="1" applyFill="1" applyBorder="1"/>
    <xf numFmtId="1" fontId="4" fillId="0" borderId="7" xfId="116" applyNumberFormat="1" applyFont="1" applyFill="1" applyBorder="1" applyAlignment="1"/>
    <xf numFmtId="0" fontId="47" fillId="0" borderId="1" xfId="116" applyFont="1" applyFill="1" applyBorder="1"/>
    <xf numFmtId="1" fontId="48" fillId="0" borderId="1" xfId="116" applyNumberFormat="1" applyFont="1" applyFill="1" applyBorder="1"/>
    <xf numFmtId="1" fontId="33" fillId="0" borderId="1" xfId="116" applyNumberFormat="1" applyFont="1" applyFill="1" applyBorder="1" applyAlignment="1">
      <alignment horizontal="center"/>
    </xf>
    <xf numFmtId="1" fontId="17" fillId="0" borderId="1" xfId="116" applyNumberFormat="1" applyFont="1" applyFill="1" applyBorder="1" applyAlignment="1"/>
    <xf numFmtId="1" fontId="33" fillId="0" borderId="8" xfId="116" applyNumberFormat="1" applyFont="1" applyFill="1" applyBorder="1"/>
    <xf numFmtId="1" fontId="33" fillId="0" borderId="4" xfId="116" applyNumberFormat="1" applyFont="1" applyFill="1" applyBorder="1"/>
    <xf numFmtId="1" fontId="33" fillId="0" borderId="5" xfId="116" applyNumberFormat="1" applyFont="1" applyFill="1" applyBorder="1"/>
    <xf numFmtId="0" fontId="4" fillId="0" borderId="1" xfId="116" applyFont="1" applyFill="1" applyBorder="1"/>
    <xf numFmtId="0" fontId="21" fillId="0" borderId="0" xfId="116" applyFont="1" applyFill="1" applyBorder="1"/>
    <xf numFmtId="164" fontId="21" fillId="0" borderId="0" xfId="116" applyNumberFormat="1" applyFont="1" applyFill="1" applyBorder="1"/>
    <xf numFmtId="1" fontId="21" fillId="0" borderId="0" xfId="116" applyNumberFormat="1" applyFont="1" applyFill="1" applyBorder="1"/>
    <xf numFmtId="1" fontId="33" fillId="0" borderId="9" xfId="116" applyNumberFormat="1" applyFont="1" applyFill="1" applyBorder="1"/>
    <xf numFmtId="0" fontId="33" fillId="0" borderId="0" xfId="116" applyFont="1" applyFill="1" applyBorder="1"/>
    <xf numFmtId="164" fontId="4" fillId="0" borderId="0" xfId="116" applyNumberFormat="1" applyFont="1" applyFill="1" applyBorder="1"/>
    <xf numFmtId="1" fontId="4" fillId="0" borderId="0" xfId="116" applyNumberFormat="1" applyFont="1" applyFill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 applyBorder="1" applyAlignment="1">
      <alignment textRotation="90"/>
    </xf>
    <xf numFmtId="2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0" fontId="31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1" xfId="105" applyFont="1" applyBorder="1" applyAlignment="1">
      <alignment textRotation="90"/>
    </xf>
    <xf numFmtId="0" fontId="4" fillId="0" borderId="0" xfId="0" applyFont="1" applyFill="1" applyAlignment="1"/>
    <xf numFmtId="0" fontId="15" fillId="0" borderId="1" xfId="0" applyFont="1" applyBorder="1" applyAlignment="1">
      <alignment textRotation="90"/>
    </xf>
    <xf numFmtId="0" fontId="35" fillId="0" borderId="1" xfId="0" applyFont="1" applyFill="1" applyBorder="1" applyAlignment="1">
      <alignment horizontal="center" textRotation="90"/>
    </xf>
    <xf numFmtId="2" fontId="35" fillId="0" borderId="1" xfId="0" applyNumberFormat="1" applyFont="1" applyFill="1" applyBorder="1" applyAlignment="1">
      <alignment horizontal="center" textRotation="90"/>
    </xf>
    <xf numFmtId="0" fontId="36" fillId="0" borderId="1" xfId="0" applyFont="1" applyFill="1" applyBorder="1"/>
    <xf numFmtId="2" fontId="36" fillId="0" borderId="1" xfId="0" applyNumberFormat="1" applyFont="1" applyFill="1" applyBorder="1"/>
    <xf numFmtId="2" fontId="43" fillId="0" borderId="1" xfId="0" applyNumberFormat="1" applyFont="1" applyFill="1" applyBorder="1"/>
    <xf numFmtId="0" fontId="36" fillId="0" borderId="1" xfId="113" applyFont="1" applyFill="1"/>
    <xf numFmtId="2" fontId="36" fillId="0" borderId="1" xfId="113" applyNumberFormat="1" applyFont="1" applyFill="1" applyBorder="1"/>
    <xf numFmtId="0" fontId="36" fillId="0" borderId="1" xfId="113" applyFont="1" applyFill="1" applyBorder="1"/>
    <xf numFmtId="0" fontId="28" fillId="0" borderId="0" xfId="105" applyFont="1" applyFill="1"/>
    <xf numFmtId="0" fontId="15" fillId="0" borderId="1" xfId="112" applyFont="1" applyBorder="1" applyAlignment="1">
      <alignment textRotation="90"/>
    </xf>
    <xf numFmtId="0" fontId="32" fillId="0" borderId="1" xfId="0" applyFont="1" applyFill="1" applyBorder="1" applyAlignment="1">
      <alignment textRotation="90"/>
    </xf>
    <xf numFmtId="2" fontId="15" fillId="0" borderId="1" xfId="105" applyNumberFormat="1" applyFont="1" applyBorder="1" applyAlignment="1">
      <alignment textRotation="90"/>
    </xf>
    <xf numFmtId="164" fontId="42" fillId="0" borderId="1" xfId="111" applyNumberFormat="1" applyFont="1" applyFill="1" applyBorder="1" applyAlignment="1">
      <alignment textRotation="90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textRotation="90" wrapText="1"/>
    </xf>
    <xf numFmtId="0" fontId="35" fillId="0" borderId="7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textRotation="90" wrapText="1"/>
    </xf>
    <xf numFmtId="0" fontId="19" fillId="0" borderId="7" xfId="0" applyFont="1" applyBorder="1" applyAlignment="1">
      <alignment textRotation="90" wrapText="1"/>
    </xf>
    <xf numFmtId="0" fontId="19" fillId="0" borderId="10" xfId="0" applyFont="1" applyBorder="1" applyAlignment="1">
      <alignment textRotation="90" wrapText="1"/>
    </xf>
    <xf numFmtId="0" fontId="18" fillId="0" borderId="7" xfId="0" applyFont="1" applyBorder="1" applyAlignment="1">
      <alignment textRotation="90"/>
    </xf>
    <xf numFmtId="0" fontId="18" fillId="0" borderId="7" xfId="0" applyFont="1" applyBorder="1" applyAlignment="1">
      <alignment textRotation="90" wrapText="1"/>
    </xf>
    <xf numFmtId="0" fontId="4" fillId="0" borderId="1" xfId="0" applyFont="1" applyFill="1" applyBorder="1" applyAlignment="1">
      <alignment horizontal="center"/>
    </xf>
    <xf numFmtId="0" fontId="39" fillId="0" borderId="1" xfId="102" applyFont="1" applyFill="1" applyBorder="1" applyAlignment="1">
      <alignment horizontal="center"/>
    </xf>
    <xf numFmtId="0" fontId="3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36" fillId="0" borderId="1" xfId="0" applyFont="1" applyFill="1" applyBorder="1" applyAlignment="1">
      <alignment wrapText="1"/>
    </xf>
    <xf numFmtId="0" fontId="3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37" fillId="0" borderId="1" xfId="110" applyFont="1" applyFill="1" applyBorder="1" applyAlignment="1">
      <alignment horizontal="left"/>
    </xf>
    <xf numFmtId="0" fontId="17" fillId="0" borderId="1" xfId="0" applyFont="1" applyFill="1" applyBorder="1"/>
    <xf numFmtId="0" fontId="18" fillId="0" borderId="7" xfId="0" applyNumberFormat="1" applyFont="1" applyFill="1" applyBorder="1" applyAlignment="1">
      <alignment textRotation="90" wrapText="1"/>
    </xf>
    <xf numFmtId="0" fontId="4" fillId="0" borderId="1" xfId="0" applyNumberFormat="1" applyFont="1" applyFill="1" applyBorder="1"/>
    <xf numFmtId="0" fontId="4" fillId="0" borderId="1" xfId="117" applyNumberFormat="1" applyFont="1" applyFill="1" applyBorder="1"/>
    <xf numFmtId="0" fontId="4" fillId="0" borderId="0" xfId="0" applyNumberFormat="1" applyFont="1"/>
    <xf numFmtId="0" fontId="56" fillId="0" borderId="1" xfId="114" applyFont="1" applyFill="1" applyBorder="1"/>
    <xf numFmtId="166" fontId="20" fillId="0" borderId="2" xfId="104" applyNumberFormat="1" applyFill="1" applyBorder="1" applyAlignment="1">
      <alignment horizontal="left" vertical="center"/>
    </xf>
    <xf numFmtId="0" fontId="57" fillId="0" borderId="1" xfId="104" applyFont="1" applyFill="1" applyBorder="1" applyAlignment="1">
      <alignment horizontal="center" vertical="center"/>
    </xf>
    <xf numFmtId="0" fontId="58" fillId="0" borderId="1" xfId="114" applyFont="1" applyFill="1" applyBorder="1"/>
    <xf numFmtId="2" fontId="59" fillId="0" borderId="1" xfId="114" applyNumberFormat="1" applyFont="1" applyFill="1" applyBorder="1"/>
    <xf numFmtId="0" fontId="59" fillId="0" borderId="3" xfId="114" applyFont="1" applyFill="1" applyBorder="1"/>
    <xf numFmtId="49" fontId="36" fillId="0" borderId="1" xfId="114" applyNumberFormat="1" applyFont="1" applyFill="1" applyBorder="1" applyAlignment="1" applyProtection="1">
      <alignment horizontal="center" textRotation="90" wrapText="1"/>
    </xf>
    <xf numFmtId="0" fontId="51" fillId="0" borderId="1" xfId="114" applyFont="1" applyFill="1" applyBorder="1" applyAlignment="1">
      <alignment horizontal="center" textRotation="90" wrapText="1"/>
    </xf>
    <xf numFmtId="0" fontId="52" fillId="0" borderId="11" xfId="104" applyFont="1" applyFill="1" applyBorder="1" applyAlignment="1">
      <alignment horizontal="center" textRotation="90"/>
    </xf>
    <xf numFmtId="166" fontId="52" fillId="0" borderId="11" xfId="104" applyNumberFormat="1" applyFont="1" applyFill="1" applyBorder="1" applyAlignment="1">
      <alignment horizontal="center" textRotation="90"/>
    </xf>
    <xf numFmtId="0" fontId="51" fillId="0" borderId="3" xfId="114" applyFont="1" applyFill="1" applyBorder="1" applyAlignment="1">
      <alignment horizontal="center" textRotation="90" wrapText="1"/>
    </xf>
    <xf numFmtId="0" fontId="54" fillId="0" borderId="1" xfId="118" applyFont="1" applyFill="1" applyBorder="1" applyAlignment="1">
      <alignment horizontal="center" textRotation="90"/>
    </xf>
    <xf numFmtId="0" fontId="53" fillId="0" borderId="1" xfId="118" applyFont="1" applyFill="1" applyBorder="1" applyAlignment="1">
      <alignment horizontal="center" textRotation="90"/>
    </xf>
    <xf numFmtId="0" fontId="55" fillId="0" borderId="0" xfId="114" applyFont="1" applyFill="1" applyAlignment="1">
      <alignment textRotation="90"/>
    </xf>
    <xf numFmtId="0" fontId="55" fillId="0" borderId="0" xfId="114" applyFont="1" applyFill="1"/>
    <xf numFmtId="0" fontId="20" fillId="0" borderId="2" xfId="104" applyFill="1" applyBorder="1" applyAlignment="1">
      <alignment horizontal="left" vertical="center"/>
    </xf>
    <xf numFmtId="2" fontId="56" fillId="0" borderId="0" xfId="114" applyNumberFormat="1" applyFont="1" applyFill="1"/>
    <xf numFmtId="0" fontId="56" fillId="0" borderId="0" xfId="114" applyFont="1" applyFill="1"/>
    <xf numFmtId="0" fontId="57" fillId="0" borderId="2" xfId="104" applyFont="1" applyFill="1" applyBorder="1" applyAlignment="1">
      <alignment horizontal="center" vertical="center"/>
    </xf>
    <xf numFmtId="166" fontId="20" fillId="0" borderId="1" xfId="104" applyNumberFormat="1" applyFill="1" applyBorder="1" applyAlignment="1">
      <alignment horizontal="left" vertical="center"/>
    </xf>
    <xf numFmtId="0" fontId="57" fillId="0" borderId="1" xfId="104" applyFont="1" applyFill="1" applyBorder="1" applyAlignment="1">
      <alignment vertical="center"/>
    </xf>
    <xf numFmtId="0" fontId="20" fillId="0" borderId="1" xfId="104" applyFill="1" applyBorder="1" applyAlignment="1">
      <alignment horizontal="left" vertical="center"/>
    </xf>
    <xf numFmtId="0" fontId="15" fillId="0" borderId="1" xfId="105" applyFont="1" applyFill="1" applyBorder="1" applyAlignment="1">
      <alignment horizontal="center" textRotation="90"/>
    </xf>
    <xf numFmtId="2" fontId="15" fillId="0" borderId="1" xfId="105" applyNumberFormat="1" applyFont="1" applyFill="1" applyBorder="1" applyAlignment="1">
      <alignment horizontal="center" textRotation="90"/>
    </xf>
    <xf numFmtId="0" fontId="15" fillId="0" borderId="7" xfId="105" applyFont="1" applyFill="1" applyBorder="1" applyAlignment="1">
      <alignment horizontal="center" textRotation="90"/>
    </xf>
    <xf numFmtId="0" fontId="41" fillId="0" borderId="7" xfId="114" applyFont="1" applyFill="1" applyBorder="1" applyAlignment="1">
      <alignment textRotation="90"/>
    </xf>
    <xf numFmtId="0" fontId="41" fillId="0" borderId="7" xfId="114" applyFont="1" applyFill="1" applyBorder="1" applyAlignment="1">
      <alignment textRotation="90" wrapText="1"/>
    </xf>
    <xf numFmtId="0" fontId="35" fillId="0" borderId="7" xfId="114" applyFont="1" applyFill="1" applyBorder="1" applyAlignment="1">
      <alignment textRotation="90"/>
    </xf>
    <xf numFmtId="164" fontId="42" fillId="0" borderId="0" xfId="111" applyNumberFormat="1" applyFont="1" applyFill="1" applyAlignment="1">
      <alignment textRotation="90"/>
    </xf>
    <xf numFmtId="0" fontId="4" fillId="0" borderId="0" xfId="105" applyFont="1" applyFill="1" applyAlignment="1">
      <alignment textRotation="90"/>
    </xf>
    <xf numFmtId="0" fontId="15" fillId="0" borderId="0" xfId="105" applyFont="1" applyFill="1" applyBorder="1" applyAlignment="1">
      <alignment horizontal="center" textRotation="90"/>
    </xf>
    <xf numFmtId="0" fontId="4" fillId="0" borderId="1" xfId="105" applyFont="1" applyFill="1" applyBorder="1"/>
    <xf numFmtId="0" fontId="35" fillId="0" borderId="1" xfId="114" applyFont="1" applyFill="1" applyBorder="1" applyAlignment="1">
      <alignment textRotation="90"/>
    </xf>
    <xf numFmtId="0" fontId="4" fillId="0" borderId="0" xfId="105" applyFont="1" applyFill="1" applyBorder="1"/>
    <xf numFmtId="1" fontId="4" fillId="0" borderId="1" xfId="105" applyNumberFormat="1" applyFont="1" applyFill="1" applyBorder="1"/>
    <xf numFmtId="164" fontId="4" fillId="0" borderId="1" xfId="105" applyNumberFormat="1" applyFont="1" applyFill="1" applyBorder="1"/>
    <xf numFmtId="2" fontId="4" fillId="0" borderId="0" xfId="105" applyNumberFormat="1" applyFont="1" applyFill="1"/>
    <xf numFmtId="164" fontId="4" fillId="0" borderId="0" xfId="105" applyNumberFormat="1" applyFont="1" applyFill="1"/>
    <xf numFmtId="0" fontId="15" fillId="0" borderId="1" xfId="105" applyFont="1" applyFill="1" applyBorder="1" applyAlignment="1">
      <alignment textRotation="90"/>
    </xf>
    <xf numFmtId="0" fontId="16" fillId="0" borderId="0" xfId="105" applyFont="1" applyFill="1"/>
    <xf numFmtId="0" fontId="15" fillId="0" borderId="1" xfId="0" applyFont="1" applyFill="1" applyBorder="1" applyAlignment="1">
      <alignment horizontal="center" textRotation="90" wrapText="1"/>
    </xf>
    <xf numFmtId="164" fontId="15" fillId="0" borderId="1" xfId="0" applyNumberFormat="1" applyFont="1" applyFill="1" applyBorder="1" applyAlignment="1">
      <alignment horizontal="center" textRotation="90" wrapText="1"/>
    </xf>
    <xf numFmtId="2" fontId="15" fillId="0" borderId="1" xfId="0" applyNumberFormat="1" applyFont="1" applyFill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7" fillId="0" borderId="0" xfId="114" applyFont="1" applyFill="1"/>
    <xf numFmtId="1" fontId="17" fillId="0" borderId="1" xfId="116" applyNumberFormat="1" applyFont="1" applyFill="1" applyBorder="1"/>
    <xf numFmtId="0" fontId="6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textRotation="90"/>
    </xf>
    <xf numFmtId="0" fontId="4" fillId="0" borderId="1" xfId="0" applyFont="1" applyFill="1" applyBorder="1" applyAlignment="1">
      <alignment textRotation="90" wrapText="1"/>
    </xf>
    <xf numFmtId="2" fontId="29" fillId="0" borderId="1" xfId="0" applyNumberFormat="1" applyFont="1" applyFill="1" applyBorder="1" applyAlignment="1">
      <alignment horizontal="center" textRotation="90" wrapText="1"/>
    </xf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31" fillId="0" borderId="0" xfId="0" applyFont="1" applyFill="1" applyBorder="1"/>
    <xf numFmtId="1" fontId="4" fillId="0" borderId="0" xfId="0" applyNumberFormat="1" applyFont="1" applyFill="1" applyBorder="1"/>
    <xf numFmtId="0" fontId="35" fillId="0" borderId="1" xfId="109" applyFont="1" applyFill="1" applyBorder="1" applyAlignment="1">
      <alignment horizontal="center" textRotation="90"/>
    </xf>
    <xf numFmtId="0" fontId="50" fillId="0" borderId="1" xfId="105" applyFont="1" applyFill="1" applyBorder="1" applyAlignment="1">
      <alignment textRotation="90"/>
    </xf>
    <xf numFmtId="0" fontId="18" fillId="0" borderId="1" xfId="105" applyFont="1" applyFill="1" applyBorder="1" applyAlignment="1">
      <alignment textRotation="90"/>
    </xf>
    <xf numFmtId="0" fontId="21" fillId="0" borderId="1" xfId="105" applyFont="1" applyFill="1" applyBorder="1"/>
    <xf numFmtId="2" fontId="18" fillId="0" borderId="1" xfId="105" applyNumberFormat="1" applyFont="1" applyFill="1" applyBorder="1"/>
    <xf numFmtId="0" fontId="1" fillId="0" borderId="0" xfId="105" applyFont="1" applyFill="1"/>
    <xf numFmtId="0" fontId="1" fillId="0" borderId="0" xfId="105" applyFont="1"/>
    <xf numFmtId="0" fontId="1" fillId="0" borderId="0" xfId="112" applyFont="1"/>
    <xf numFmtId="0" fontId="16" fillId="0" borderId="0" xfId="0" applyFont="1"/>
    <xf numFmtId="49" fontId="36" fillId="0" borderId="1" xfId="114" applyNumberFormat="1" applyFont="1" applyFill="1" applyBorder="1" applyAlignment="1" applyProtection="1">
      <alignment horizontal="center" textRotation="90" wrapText="1"/>
    </xf>
    <xf numFmtId="49" fontId="36" fillId="0" borderId="1" xfId="103" applyNumberFormat="1" applyFont="1" applyFill="1" applyBorder="1" applyAlignment="1">
      <alignment horizontal="center" textRotation="90" wrapText="1"/>
    </xf>
    <xf numFmtId="49" fontId="44" fillId="0" borderId="1" xfId="111" applyNumberFormat="1" applyFont="1" applyFill="1" applyBorder="1" applyAlignment="1">
      <alignment horizontal="center" textRotation="90" wrapText="1"/>
    </xf>
    <xf numFmtId="49" fontId="44" fillId="0" borderId="12" xfId="111" applyNumberFormat="1" applyFont="1" applyFill="1" applyBorder="1" applyAlignment="1">
      <alignment horizontal="center" textRotation="90" wrapText="1"/>
    </xf>
    <xf numFmtId="49" fontId="44" fillId="0" borderId="3" xfId="111" applyNumberFormat="1" applyFont="1" applyFill="1" applyBorder="1" applyAlignment="1">
      <alignment horizontal="center" textRotation="90" wrapText="1"/>
    </xf>
  </cellXfs>
  <cellStyles count="119">
    <cellStyle name="Bad" xfId="99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Normal" xfId="0" builtinId="0"/>
    <cellStyle name="Normal 2" xfId="102"/>
    <cellStyle name="Normal 2 2" xfId="107"/>
    <cellStyle name="Normal 2 2 3" xfId="109"/>
    <cellStyle name="Normal 2 3" xfId="111"/>
    <cellStyle name="Normal 2 3 2" xfId="115"/>
    <cellStyle name="Normal 2 3 2 2" xfId="116"/>
    <cellStyle name="Normal 2 4" xfId="114"/>
    <cellStyle name="Normal 3" xfId="103"/>
    <cellStyle name="Normal 3 2" xfId="104"/>
    <cellStyle name="Normal 3 2 2" xfId="108"/>
    <cellStyle name="Normal 3 3" xfId="118"/>
    <cellStyle name="Normal 4" xfId="105"/>
    <cellStyle name="Normal 4 2" xfId="112"/>
    <cellStyle name="Normal 5" xfId="106"/>
    <cellStyle name="Normal 6" xfId="110"/>
    <cellStyle name="Percent" xfId="117" builtinId="5"/>
    <cellStyle name="Style 2" xfId="113"/>
  </cellStyles>
  <dxfs count="0"/>
  <tableStyles count="0" defaultTableStyle="TableStyleMedium9" defaultPivotStyle="PivotStyleMedium4"/>
  <colors>
    <mruColors>
      <color rgb="FFFFC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Krithe and Cyth NEW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Krithe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'HLY0503-tc18'!$U$2:$U$33</c:f>
              <c:numCache>
                <c:formatCode>General</c:formatCode>
                <c:ptCount val="32"/>
              </c:numCache>
            </c:numRef>
          </c:xVal>
          <c:yVal>
            <c:numRef>
              <c:f>'HLY0503-tc18'!$V$2:$V$33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CA-AE40-8EDA-4934509441E4}"/>
            </c:ext>
          </c:extLst>
        </c:ser>
        <c:ser>
          <c:idx val="1"/>
          <c:order val="1"/>
          <c:tx>
            <c:v>Cyth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'HLY0503-tc18'!$U$2:$U$33</c:f>
              <c:numCache>
                <c:formatCode>General</c:formatCode>
                <c:ptCount val="32"/>
              </c:numCache>
            </c:numRef>
          </c:xVal>
          <c:yVal>
            <c:numRef>
              <c:f>'HLY0503-tc18'!$X$2:$X$33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CA-AE40-8EDA-49345094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53184"/>
        <c:axId val="198997888"/>
      </c:scatterChart>
      <c:valAx>
        <c:axId val="17825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97888"/>
        <c:crosses val="autoZero"/>
        <c:crossBetween val="midCat"/>
      </c:valAx>
      <c:valAx>
        <c:axId val="1989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53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Polycope NEW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Polycope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'HLY0503-tc18'!$U$2:$U$33</c:f>
              <c:numCache>
                <c:formatCode>General</c:formatCode>
                <c:ptCount val="32"/>
              </c:numCache>
            </c:numRef>
          </c:xVal>
          <c:yVal>
            <c:numRef>
              <c:f>'HLY0503-tc18'!$Z$2:$Z$33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ED-7B4D-942A-2F6CF1CCBCB8}"/>
            </c:ext>
          </c:extLst>
        </c:ser>
        <c:ser>
          <c:idx val="1"/>
          <c:order val="1"/>
          <c:tx>
            <c:v>Krithe+Cyth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'HLY0503-tc18'!$U$2:$U$33</c:f>
              <c:numCache>
                <c:formatCode>General</c:formatCode>
                <c:ptCount val="32"/>
              </c:numCache>
            </c:numRef>
          </c:xVal>
          <c:yVal>
            <c:numRef>
              <c:f>'HLY0503-tc18'!$AB$2:$AB$33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ED-7B4D-942A-2F6CF1CCB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4224"/>
        <c:axId val="178326144"/>
      </c:scatterChart>
      <c:valAx>
        <c:axId val="17832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26144"/>
        <c:crosses val="autoZero"/>
        <c:crossBetween val="midCat"/>
      </c:valAx>
      <c:valAx>
        <c:axId val="1783261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2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Acetab NEW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Acetab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'HLY0503-tc18'!$U$2:$U$33</c:f>
              <c:numCache>
                <c:formatCode>General</c:formatCode>
                <c:ptCount val="32"/>
              </c:numCache>
            </c:numRef>
          </c:xVal>
          <c:yVal>
            <c:numRef>
              <c:f>'HLY0503-tc18'!$W$2:$W$33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37-474B-98B2-22E8915B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59680"/>
        <c:axId val="178378624"/>
      </c:scatterChart>
      <c:valAx>
        <c:axId val="17835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78624"/>
        <c:crosses val="autoZero"/>
        <c:crossBetween val="midCat"/>
      </c:valAx>
      <c:valAx>
        <c:axId val="17837862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59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Krithe and Cyth 2012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Krithe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'HLY0503-tc18'!$T$2:$T$33</c:f>
              <c:numCache>
                <c:formatCode>0.00</c:formatCode>
                <c:ptCount val="32"/>
              </c:numCache>
            </c:numRef>
          </c:xVal>
          <c:yVal>
            <c:numRef>
              <c:f>'HLY0503-tc18'!$V$2:$V$33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A5-BD43-A886-B9891F490843}"/>
            </c:ext>
          </c:extLst>
        </c:ser>
        <c:ser>
          <c:idx val="1"/>
          <c:order val="1"/>
          <c:tx>
            <c:v>Cyth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'HLY0503-tc18'!$T$2:$T$33</c:f>
              <c:numCache>
                <c:formatCode>0.00</c:formatCode>
                <c:ptCount val="32"/>
              </c:numCache>
            </c:numRef>
          </c:xVal>
          <c:yVal>
            <c:numRef>
              <c:f>'HLY0503-tc18'!$X$2:$X$33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A5-BD43-A886-B9891F490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94688"/>
        <c:axId val="199796992"/>
      </c:scatterChart>
      <c:valAx>
        <c:axId val="199794688"/>
        <c:scaling>
          <c:orientation val="minMax"/>
          <c:max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96992"/>
        <c:crosses val="autoZero"/>
        <c:crossBetween val="midCat"/>
      </c:valAx>
      <c:valAx>
        <c:axId val="1997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94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Acetab 2012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Acetab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'HLY0503-tc18'!$T$2:$T$33</c:f>
              <c:numCache>
                <c:formatCode>0.00</c:formatCode>
                <c:ptCount val="32"/>
              </c:numCache>
            </c:numRef>
          </c:xVal>
          <c:yVal>
            <c:numRef>
              <c:f>'HLY0503-tc18'!$W$2:$W$33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23-1240-B568-324ECCEB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13216"/>
        <c:axId val="199515520"/>
      </c:scatterChart>
      <c:valAx>
        <c:axId val="199513216"/>
        <c:scaling>
          <c:orientation val="minMax"/>
          <c:max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15520"/>
        <c:crosses val="autoZero"/>
        <c:crossBetween val="midCat"/>
      </c:valAx>
      <c:valAx>
        <c:axId val="19951552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1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Polycope 2012 age model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Polycope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'HLY0503-tc18'!$T$2:$T$33</c:f>
              <c:numCache>
                <c:formatCode>0.00</c:formatCode>
                <c:ptCount val="32"/>
              </c:numCache>
            </c:numRef>
          </c:xVal>
          <c:yVal>
            <c:numRef>
              <c:f>'HLY0503-tc18'!$Z$2:$Z$33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44-4F4D-8574-DCA02533DB97}"/>
            </c:ext>
          </c:extLst>
        </c:ser>
        <c:ser>
          <c:idx val="1"/>
          <c:order val="1"/>
          <c:tx>
            <c:v>Krithe+Cyth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'HLY0503-tc18'!$T$2:$T$33</c:f>
              <c:numCache>
                <c:formatCode>0.00</c:formatCode>
                <c:ptCount val="32"/>
              </c:numCache>
            </c:numRef>
          </c:xVal>
          <c:yVal>
            <c:numRef>
              <c:f>'HLY0503-tc18'!$AB$2:$AB$33</c:f>
              <c:numCache>
                <c:formatCode>General</c:formatCode>
                <c:ptCount val="3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44-4F4D-8574-DCA02533D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62752"/>
        <c:axId val="199581696"/>
      </c:scatterChart>
      <c:valAx>
        <c:axId val="199562752"/>
        <c:scaling>
          <c:orientation val="minMax"/>
          <c:max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NEW Age Model (ka)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81696"/>
        <c:crosses val="autoZero"/>
        <c:crossBetween val="midCat"/>
      </c:valAx>
      <c:valAx>
        <c:axId val="1995816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Abundance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6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SWERUS-L2-32-MC4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837 m water depth</a:t>
            </a:r>
            <a:r>
              <a:rPr lang="en-US" baseline="0"/>
              <a:t>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Siberian Margin - Lomonosov Ridge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'SWERUS-32-MC4'!$I$2:$I$33</c:f>
              <c:numCache>
                <c:formatCode>0.0</c:formatCode>
                <c:ptCount val="32"/>
                <c:pt idx="0">
                  <c:v>6.8287037037036997</c:v>
                </c:pt>
                <c:pt idx="1">
                  <c:v>7.7798861480075905</c:v>
                </c:pt>
                <c:pt idx="2">
                  <c:v>9.0121317157712308</c:v>
                </c:pt>
                <c:pt idx="3">
                  <c:v>15.415821501014198</c:v>
                </c:pt>
                <c:pt idx="4">
                  <c:v>16.811091854419409</c:v>
                </c:pt>
                <c:pt idx="5">
                  <c:v>23.167155425219939</c:v>
                </c:pt>
                <c:pt idx="6">
                  <c:v>34.437086092715234</c:v>
                </c:pt>
                <c:pt idx="7">
                  <c:v>28.455284552845526</c:v>
                </c:pt>
                <c:pt idx="8">
                  <c:v>40.666666666666664</c:v>
                </c:pt>
                <c:pt idx="9">
                  <c:v>32.89036544850498</c:v>
                </c:pt>
                <c:pt idx="10">
                  <c:v>15.960912052117262</c:v>
                </c:pt>
                <c:pt idx="11">
                  <c:v>3.0303030303030303</c:v>
                </c:pt>
                <c:pt idx="12">
                  <c:v>2.1739130434782608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0.33333333333333337</c:v>
                </c:pt>
                <c:pt idx="17">
                  <c:v>0</c:v>
                </c:pt>
                <c:pt idx="18">
                  <c:v>0.33222591362126247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0.86705202312138718</c:v>
                </c:pt>
                <c:pt idx="24">
                  <c:v>0.3401360544217687</c:v>
                </c:pt>
                <c:pt idx="25">
                  <c:v>0</c:v>
                </c:pt>
                <c:pt idx="26">
                  <c:v>0.99667774086378735</c:v>
                </c:pt>
                <c:pt idx="27">
                  <c:v>1.5968063872255487</c:v>
                </c:pt>
                <c:pt idx="28">
                  <c:v>3.7848605577689245</c:v>
                </c:pt>
                <c:pt idx="29">
                  <c:v>6.2913907284768218</c:v>
                </c:pt>
                <c:pt idx="30">
                  <c:v>8.5736554949337496</c:v>
                </c:pt>
                <c:pt idx="31">
                  <c:v>16.938110749185668</c:v>
                </c:pt>
              </c:numCache>
            </c:numRef>
          </c:xVal>
          <c:yVal>
            <c:numRef>
              <c:f>'SWERUS-32-MC4'!$F$2:$F$33</c:f>
              <c:numCache>
                <c:formatCode>General</c:formatCode>
                <c:ptCount val="32"/>
                <c:pt idx="0">
                  <c:v>0.5746</c:v>
                </c:pt>
                <c:pt idx="1">
                  <c:v>1.6882999999999999</c:v>
                </c:pt>
                <c:pt idx="2">
                  <c:v>2.802</c:v>
                </c:pt>
                <c:pt idx="3">
                  <c:v>4.4705000000000004</c:v>
                </c:pt>
                <c:pt idx="4">
                  <c:v>6.1390000000000002</c:v>
                </c:pt>
                <c:pt idx="5">
                  <c:v>7.9707999999999997</c:v>
                </c:pt>
                <c:pt idx="6">
                  <c:v>8.1089000000000002</c:v>
                </c:pt>
                <c:pt idx="7">
                  <c:v>8.2469999999999999</c:v>
                </c:pt>
                <c:pt idx="8">
                  <c:v>8.3849999999999998</c:v>
                </c:pt>
                <c:pt idx="9">
                  <c:v>9.5330999999999992</c:v>
                </c:pt>
                <c:pt idx="10">
                  <c:v>10.681100000000001</c:v>
                </c:pt>
                <c:pt idx="11">
                  <c:v>11.8292</c:v>
                </c:pt>
                <c:pt idx="12">
                  <c:v>12.0129</c:v>
                </c:pt>
                <c:pt idx="13">
                  <c:v>12.1965</c:v>
                </c:pt>
                <c:pt idx="14">
                  <c:v>12.3802</c:v>
                </c:pt>
                <c:pt idx="15">
                  <c:v>14.231400000000001</c:v>
                </c:pt>
                <c:pt idx="16">
                  <c:v>16.082599999999999</c:v>
                </c:pt>
                <c:pt idx="17">
                  <c:v>17.933900000000001</c:v>
                </c:pt>
                <c:pt idx="18">
                  <c:v>19.7851</c:v>
                </c:pt>
                <c:pt idx="19">
                  <c:v>21.636299999999999</c:v>
                </c:pt>
                <c:pt idx="20">
                  <c:v>23.790500000000002</c:v>
                </c:pt>
                <c:pt idx="21">
                  <c:v>25.944800000000001</c:v>
                </c:pt>
                <c:pt idx="22">
                  <c:v>28.099</c:v>
                </c:pt>
                <c:pt idx="23">
                  <c:v>30.253299999999999</c:v>
                </c:pt>
                <c:pt idx="24">
                  <c:v>32.407499999999999</c:v>
                </c:pt>
                <c:pt idx="25">
                  <c:v>33.397300000000001</c:v>
                </c:pt>
                <c:pt idx="26">
                  <c:v>34.387</c:v>
                </c:pt>
                <c:pt idx="27">
                  <c:v>35.376800000000003</c:v>
                </c:pt>
                <c:pt idx="28">
                  <c:v>36.366599999999998</c:v>
                </c:pt>
                <c:pt idx="29">
                  <c:v>37.356400000000001</c:v>
                </c:pt>
                <c:pt idx="30">
                  <c:v>38.3461</c:v>
                </c:pt>
                <c:pt idx="31">
                  <c:v>39.335900000000002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88-EF4B-8FE2-42A11F25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30720"/>
        <c:axId val="200433024"/>
      </c:scatterChart>
      <c:valAx>
        <c:axId val="200430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</a:t>
                </a:r>
                <a:r>
                  <a:rPr lang="en-US" i="1"/>
                  <a:t>Rabilimis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33024"/>
        <c:crosses val="autoZero"/>
        <c:crossBetween val="midCat"/>
      </c:valAx>
      <c:valAx>
        <c:axId val="200433024"/>
        <c:scaling>
          <c:orientation val="maxMin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(ka)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30720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685800</xdr:colOff>
      <xdr:row>0</xdr:row>
      <xdr:rowOff>425450</xdr:rowOff>
    </xdr:from>
    <xdr:to>
      <xdr:col>39</xdr:col>
      <xdr:colOff>114300</xdr:colOff>
      <xdr:row>9</xdr:row>
      <xdr:rowOff>203200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762A49B-1308-CC49-9E35-1C465688A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698500</xdr:colOff>
      <xdr:row>10</xdr:row>
      <xdr:rowOff>50800</xdr:rowOff>
    </xdr:from>
    <xdr:to>
      <xdr:col>39</xdr:col>
      <xdr:colOff>127000</xdr:colOff>
      <xdr:row>23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875ACB2-0725-4640-BC2E-DCEE210A4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698500</xdr:colOff>
      <xdr:row>23</xdr:row>
      <xdr:rowOff>241300</xdr:rowOff>
    </xdr:from>
    <xdr:to>
      <xdr:col>39</xdr:col>
      <xdr:colOff>127000</xdr:colOff>
      <xdr:row>37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81D9CEC-C914-E544-947C-D18FB7A94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368300</xdr:colOff>
      <xdr:row>0</xdr:row>
      <xdr:rowOff>431800</xdr:rowOff>
    </xdr:from>
    <xdr:to>
      <xdr:col>49</xdr:col>
      <xdr:colOff>622300</xdr:colOff>
      <xdr:row>9</xdr:row>
      <xdr:rowOff>209550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031B291-2D64-2442-BE4A-9C22DEE9F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317500</xdr:colOff>
      <xdr:row>23</xdr:row>
      <xdr:rowOff>241300</xdr:rowOff>
    </xdr:from>
    <xdr:to>
      <xdr:col>49</xdr:col>
      <xdr:colOff>571500</xdr:colOff>
      <xdr:row>37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CFEB8AA6-7003-A345-8ADF-0E82D1BF8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342900</xdr:colOff>
      <xdr:row>10</xdr:row>
      <xdr:rowOff>38100</xdr:rowOff>
    </xdr:from>
    <xdr:to>
      <xdr:col>49</xdr:col>
      <xdr:colOff>596900</xdr:colOff>
      <xdr:row>23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7A74866A-D1D7-1D41-8D7F-B3F5AB5DF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592666</xdr:colOff>
      <xdr:row>1</xdr:row>
      <xdr:rowOff>101600</xdr:rowOff>
    </xdr:from>
    <xdr:to>
      <xdr:col>26</xdr:col>
      <xdr:colOff>164041</xdr:colOff>
      <xdr:row>27</xdr:row>
      <xdr:rowOff>153590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81DA4F34-7907-7742-930D-F43DBA40C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8" sqref="B8"/>
    </sheetView>
  </sheetViews>
  <sheetFormatPr defaultColWidth="11.19921875" defaultRowHeight="15.6"/>
  <sheetData>
    <row r="2" spans="2:2">
      <c r="B2" t="s">
        <v>264</v>
      </c>
    </row>
    <row r="3" spans="2:2">
      <c r="B3" t="s">
        <v>259</v>
      </c>
    </row>
    <row r="4" spans="2:2">
      <c r="B4" t="s">
        <v>260</v>
      </c>
    </row>
    <row r="5" spans="2:2">
      <c r="B5" t="s">
        <v>261</v>
      </c>
    </row>
    <row r="6" spans="2:2">
      <c r="B6" t="s">
        <v>262</v>
      </c>
    </row>
    <row r="7" spans="2:2">
      <c r="B7" t="s">
        <v>263</v>
      </c>
    </row>
    <row r="8" spans="2:2">
      <c r="B8" t="s">
        <v>265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1"/>
  <sheetViews>
    <sheetView showRuler="0" zoomScale="90" zoomScaleNormal="90" workbookViewId="0">
      <selection activeCell="B1" sqref="B1"/>
    </sheetView>
  </sheetViews>
  <sheetFormatPr defaultColWidth="10.796875" defaultRowHeight="15.6"/>
  <cols>
    <col min="1" max="16384" width="10.796875" style="36"/>
  </cols>
  <sheetData>
    <row r="1" spans="1:4" ht="50.4">
      <c r="A1" s="247" t="s">
        <v>0</v>
      </c>
      <c r="B1" s="1" t="s">
        <v>144</v>
      </c>
      <c r="C1" s="1" t="s">
        <v>145</v>
      </c>
      <c r="D1" s="1" t="s">
        <v>146</v>
      </c>
    </row>
    <row r="2" spans="1:4">
      <c r="A2" s="36" t="s">
        <v>147</v>
      </c>
      <c r="B2" s="37">
        <v>16</v>
      </c>
      <c r="C2" s="37">
        <f>0.4441*(B2)+2.2758</f>
        <v>9.3813999999999993</v>
      </c>
      <c r="D2" s="37">
        <v>0</v>
      </c>
    </row>
    <row r="3" spans="1:4">
      <c r="A3" s="36" t="s">
        <v>147</v>
      </c>
      <c r="B3" s="37">
        <v>18.5</v>
      </c>
      <c r="C3" s="37">
        <f t="shared" ref="C3:C66" si="0">0.4441*(B3)+2.2758</f>
        <v>10.49165</v>
      </c>
      <c r="D3" s="37">
        <v>0</v>
      </c>
    </row>
    <row r="4" spans="1:4">
      <c r="A4" s="36" t="s">
        <v>147</v>
      </c>
      <c r="B4" s="37">
        <v>22.25</v>
      </c>
      <c r="C4" s="37">
        <f t="shared" si="0"/>
        <v>12.157025000000001</v>
      </c>
      <c r="D4" s="37">
        <v>0</v>
      </c>
    </row>
    <row r="5" spans="1:4">
      <c r="A5" s="36" t="s">
        <v>147</v>
      </c>
      <c r="B5" s="37">
        <v>25.5</v>
      </c>
      <c r="C5" s="37">
        <f t="shared" si="0"/>
        <v>13.600350000000001</v>
      </c>
      <c r="D5" s="37">
        <v>0</v>
      </c>
    </row>
    <row r="6" spans="1:4">
      <c r="A6" s="36" t="s">
        <v>147</v>
      </c>
      <c r="B6" s="37">
        <v>26.75</v>
      </c>
      <c r="C6" s="37">
        <f t="shared" si="0"/>
        <v>14.155475000000001</v>
      </c>
      <c r="D6" s="37">
        <v>0</v>
      </c>
    </row>
    <row r="7" spans="1:4">
      <c r="A7" s="36" t="s">
        <v>147</v>
      </c>
      <c r="B7" s="37">
        <v>28.25</v>
      </c>
      <c r="C7" s="37">
        <v>14.82</v>
      </c>
      <c r="D7" s="37">
        <v>0</v>
      </c>
    </row>
    <row r="8" spans="1:4">
      <c r="A8" s="36" t="s">
        <v>147</v>
      </c>
      <c r="B8" s="37">
        <v>30.25</v>
      </c>
      <c r="C8" s="37">
        <f t="shared" si="0"/>
        <v>15.709825</v>
      </c>
      <c r="D8" s="37">
        <v>0</v>
      </c>
    </row>
    <row r="9" spans="1:4">
      <c r="A9" s="36" t="s">
        <v>147</v>
      </c>
      <c r="B9" s="37">
        <v>31.25</v>
      </c>
      <c r="C9" s="37">
        <f t="shared" si="0"/>
        <v>16.153925000000001</v>
      </c>
      <c r="D9" s="37">
        <v>0</v>
      </c>
    </row>
    <row r="10" spans="1:4">
      <c r="A10" s="36" t="s">
        <v>147</v>
      </c>
      <c r="B10" s="37">
        <v>32.75</v>
      </c>
      <c r="C10" s="37">
        <f t="shared" si="0"/>
        <v>16.820074999999999</v>
      </c>
      <c r="D10" s="37">
        <v>0</v>
      </c>
    </row>
    <row r="11" spans="1:4">
      <c r="A11" s="36" t="s">
        <v>147</v>
      </c>
      <c r="B11" s="37">
        <v>34.25</v>
      </c>
      <c r="C11" s="37">
        <f t="shared" si="0"/>
        <v>17.486224999999997</v>
      </c>
      <c r="D11" s="37">
        <v>0</v>
      </c>
    </row>
    <row r="12" spans="1:4">
      <c r="A12" s="36" t="s">
        <v>147</v>
      </c>
      <c r="B12" s="37">
        <v>36</v>
      </c>
      <c r="C12" s="37">
        <f t="shared" si="0"/>
        <v>18.263400000000001</v>
      </c>
      <c r="D12" s="37">
        <v>0</v>
      </c>
    </row>
    <row r="13" spans="1:4">
      <c r="A13" s="36" t="s">
        <v>147</v>
      </c>
      <c r="B13" s="37">
        <v>39.5</v>
      </c>
      <c r="C13" s="37">
        <f t="shared" si="0"/>
        <v>19.81775</v>
      </c>
      <c r="D13" s="37">
        <v>0</v>
      </c>
    </row>
    <row r="14" spans="1:4">
      <c r="A14" s="36" t="s">
        <v>147</v>
      </c>
      <c r="B14" s="37">
        <v>41.75</v>
      </c>
      <c r="C14" s="37">
        <f t="shared" si="0"/>
        <v>20.816974999999999</v>
      </c>
      <c r="D14" s="37">
        <v>0</v>
      </c>
    </row>
    <row r="15" spans="1:4">
      <c r="A15" s="36" t="s">
        <v>147</v>
      </c>
      <c r="B15" s="37">
        <v>43.25</v>
      </c>
      <c r="C15" s="37">
        <f t="shared" si="0"/>
        <v>21.483125000000001</v>
      </c>
      <c r="D15" s="37">
        <v>0</v>
      </c>
    </row>
    <row r="16" spans="1:4">
      <c r="A16" s="36" t="s">
        <v>147</v>
      </c>
      <c r="B16" s="37">
        <v>43.75</v>
      </c>
      <c r="C16" s="37">
        <f t="shared" si="0"/>
        <v>21.705175000000001</v>
      </c>
      <c r="D16" s="37">
        <v>0</v>
      </c>
    </row>
    <row r="17" spans="1:4">
      <c r="A17" s="36" t="s">
        <v>147</v>
      </c>
      <c r="B17" s="37">
        <v>46.25</v>
      </c>
      <c r="C17" s="37">
        <v>22.82</v>
      </c>
      <c r="D17" s="37">
        <v>0</v>
      </c>
    </row>
    <row r="18" spans="1:4">
      <c r="A18" s="36" t="s">
        <v>147</v>
      </c>
      <c r="B18" s="37">
        <v>47.75</v>
      </c>
      <c r="C18" s="37">
        <f t="shared" si="0"/>
        <v>23.481574999999999</v>
      </c>
      <c r="D18" s="37">
        <v>0</v>
      </c>
    </row>
    <row r="19" spans="1:4">
      <c r="A19" s="36" t="s">
        <v>147</v>
      </c>
      <c r="B19" s="37">
        <v>49</v>
      </c>
      <c r="C19" s="37">
        <f t="shared" si="0"/>
        <v>24.0367</v>
      </c>
      <c r="D19" s="37">
        <v>0</v>
      </c>
    </row>
    <row r="20" spans="1:4">
      <c r="A20" s="36" t="s">
        <v>147</v>
      </c>
      <c r="B20" s="37">
        <v>51.75</v>
      </c>
      <c r="C20" s="37">
        <f t="shared" si="0"/>
        <v>25.257974999999998</v>
      </c>
      <c r="D20" s="37">
        <v>0</v>
      </c>
    </row>
    <row r="21" spans="1:4">
      <c r="A21" s="36" t="s">
        <v>147</v>
      </c>
      <c r="B21" s="37">
        <v>53.75</v>
      </c>
      <c r="C21" s="37">
        <f t="shared" si="0"/>
        <v>26.146174999999999</v>
      </c>
      <c r="D21" s="37">
        <v>0</v>
      </c>
    </row>
    <row r="22" spans="1:4">
      <c r="A22" s="36" t="s">
        <v>147</v>
      </c>
      <c r="B22" s="37">
        <v>55</v>
      </c>
      <c r="C22" s="37">
        <f t="shared" si="0"/>
        <v>26.7013</v>
      </c>
      <c r="D22" s="37">
        <v>0</v>
      </c>
    </row>
    <row r="23" spans="1:4">
      <c r="A23" s="36" t="s">
        <v>147</v>
      </c>
      <c r="B23" s="37">
        <v>59</v>
      </c>
      <c r="C23" s="37">
        <f t="shared" si="0"/>
        <v>28.477699999999999</v>
      </c>
      <c r="D23" s="37">
        <v>0</v>
      </c>
    </row>
    <row r="24" spans="1:4">
      <c r="A24" s="36" t="s">
        <v>147</v>
      </c>
      <c r="B24" s="37">
        <v>61.25</v>
      </c>
      <c r="C24" s="37">
        <f t="shared" si="0"/>
        <v>29.476925000000001</v>
      </c>
      <c r="D24" s="37"/>
    </row>
    <row r="25" spans="1:4">
      <c r="A25" s="36" t="s">
        <v>147</v>
      </c>
      <c r="B25" s="37">
        <v>62.75</v>
      </c>
      <c r="C25" s="37">
        <f t="shared" si="0"/>
        <v>30.143075</v>
      </c>
      <c r="D25" s="37"/>
    </row>
    <row r="26" spans="1:4">
      <c r="A26" s="36" t="s">
        <v>147</v>
      </c>
      <c r="B26" s="37">
        <v>64.25</v>
      </c>
      <c r="C26" s="37">
        <f t="shared" si="0"/>
        <v>30.809225000000001</v>
      </c>
      <c r="D26" s="37"/>
    </row>
    <row r="27" spans="1:4">
      <c r="A27" s="36" t="s">
        <v>147</v>
      </c>
      <c r="B27" s="37">
        <v>65.75</v>
      </c>
      <c r="C27" s="37">
        <f t="shared" si="0"/>
        <v>31.475375</v>
      </c>
      <c r="D27" s="37"/>
    </row>
    <row r="28" spans="1:4">
      <c r="A28" s="36" t="s">
        <v>147</v>
      </c>
      <c r="B28" s="37">
        <v>67.25</v>
      </c>
      <c r="C28" s="37">
        <f t="shared" si="0"/>
        <v>32.141525000000001</v>
      </c>
      <c r="D28" s="37"/>
    </row>
    <row r="29" spans="1:4">
      <c r="A29" s="36" t="s">
        <v>147</v>
      </c>
      <c r="B29" s="37">
        <v>68.75</v>
      </c>
      <c r="C29" s="37">
        <f t="shared" si="0"/>
        <v>32.807674999999996</v>
      </c>
      <c r="D29" s="37"/>
    </row>
    <row r="30" spans="1:4">
      <c r="A30" s="36" t="s">
        <v>147</v>
      </c>
      <c r="B30" s="37">
        <v>70.25</v>
      </c>
      <c r="C30" s="37">
        <f t="shared" si="0"/>
        <v>33.473824999999998</v>
      </c>
      <c r="D30" s="37"/>
    </row>
    <row r="31" spans="1:4">
      <c r="A31" s="36" t="s">
        <v>147</v>
      </c>
      <c r="B31" s="37">
        <v>71.25</v>
      </c>
      <c r="C31" s="37">
        <f t="shared" si="0"/>
        <v>33.917924999999997</v>
      </c>
      <c r="D31" s="37"/>
    </row>
    <row r="32" spans="1:4">
      <c r="A32" s="36" t="s">
        <v>147</v>
      </c>
      <c r="B32" s="37">
        <v>71.75</v>
      </c>
      <c r="C32" s="37">
        <f t="shared" si="0"/>
        <v>34.139975</v>
      </c>
      <c r="D32" s="37"/>
    </row>
    <row r="33" spans="1:4">
      <c r="A33" s="36" t="s">
        <v>147</v>
      </c>
      <c r="B33" s="37">
        <v>73.25</v>
      </c>
      <c r="C33" s="37">
        <f t="shared" si="0"/>
        <v>34.806124999999994</v>
      </c>
      <c r="D33" s="37"/>
    </row>
    <row r="34" spans="1:4">
      <c r="A34" s="36" t="s">
        <v>147</v>
      </c>
      <c r="B34" s="37">
        <v>74.75</v>
      </c>
      <c r="C34" s="37">
        <f t="shared" si="0"/>
        <v>35.472274999999996</v>
      </c>
      <c r="D34" s="37"/>
    </row>
    <row r="35" spans="1:4">
      <c r="A35" s="36" t="s">
        <v>147</v>
      </c>
      <c r="B35" s="37">
        <v>75.75</v>
      </c>
      <c r="C35" s="37">
        <f t="shared" si="0"/>
        <v>35.916374999999995</v>
      </c>
      <c r="D35" s="37">
        <v>0</v>
      </c>
    </row>
    <row r="36" spans="1:4">
      <c r="A36" s="36" t="s">
        <v>147</v>
      </c>
      <c r="B36" s="37">
        <v>76.25</v>
      </c>
      <c r="C36" s="37">
        <f t="shared" si="0"/>
        <v>36.138424999999998</v>
      </c>
      <c r="D36" s="37"/>
    </row>
    <row r="37" spans="1:4">
      <c r="A37" s="36" t="s">
        <v>147</v>
      </c>
      <c r="B37" s="37">
        <v>77.75</v>
      </c>
      <c r="C37" s="37">
        <f t="shared" si="0"/>
        <v>36.804575</v>
      </c>
      <c r="D37" s="37"/>
    </row>
    <row r="38" spans="1:4">
      <c r="A38" s="36" t="s">
        <v>147</v>
      </c>
      <c r="B38" s="37">
        <v>78.75</v>
      </c>
      <c r="C38" s="37">
        <f t="shared" si="0"/>
        <v>37.248674999999999</v>
      </c>
      <c r="D38" s="37"/>
    </row>
    <row r="39" spans="1:4">
      <c r="A39" s="36" t="s">
        <v>147</v>
      </c>
      <c r="B39" s="37">
        <v>79.25</v>
      </c>
      <c r="C39" s="37">
        <f t="shared" si="0"/>
        <v>37.470724999999995</v>
      </c>
      <c r="D39" s="37"/>
    </row>
    <row r="40" spans="1:4">
      <c r="A40" s="36" t="s">
        <v>147</v>
      </c>
      <c r="B40" s="37">
        <v>80.75</v>
      </c>
      <c r="C40" s="37">
        <f t="shared" si="0"/>
        <v>38.136874999999996</v>
      </c>
      <c r="D40" s="37"/>
    </row>
    <row r="41" spans="1:4">
      <c r="A41" s="36" t="s">
        <v>147</v>
      </c>
      <c r="B41" s="37">
        <v>82.75</v>
      </c>
      <c r="C41" s="37">
        <f t="shared" si="0"/>
        <v>39.025074999999994</v>
      </c>
      <c r="D41" s="37"/>
    </row>
    <row r="42" spans="1:4">
      <c r="A42" s="36" t="s">
        <v>147</v>
      </c>
      <c r="B42" s="37">
        <v>83.75</v>
      </c>
      <c r="C42" s="37">
        <f t="shared" si="0"/>
        <v>39.469174999999993</v>
      </c>
      <c r="D42" s="37"/>
    </row>
    <row r="43" spans="1:4">
      <c r="A43" s="36" t="s">
        <v>147</v>
      </c>
      <c r="B43" s="37">
        <v>85.75</v>
      </c>
      <c r="C43" s="37">
        <f t="shared" si="0"/>
        <v>40.357374999999998</v>
      </c>
      <c r="D43" s="37"/>
    </row>
    <row r="44" spans="1:4">
      <c r="A44" s="36" t="s">
        <v>147</v>
      </c>
      <c r="B44" s="37">
        <v>86.75</v>
      </c>
      <c r="C44" s="37">
        <f t="shared" si="0"/>
        <v>40.801474999999996</v>
      </c>
      <c r="D44" s="37"/>
    </row>
    <row r="45" spans="1:4">
      <c r="A45" s="36" t="s">
        <v>147</v>
      </c>
      <c r="B45" s="37">
        <v>89.75</v>
      </c>
      <c r="C45" s="37">
        <f t="shared" si="0"/>
        <v>42.133774999999993</v>
      </c>
      <c r="D45" s="37"/>
    </row>
    <row r="46" spans="1:4">
      <c r="A46" s="36" t="s">
        <v>147</v>
      </c>
      <c r="B46" s="37">
        <v>92.75</v>
      </c>
      <c r="C46" s="37">
        <f t="shared" si="0"/>
        <v>43.466074999999996</v>
      </c>
      <c r="D46" s="37"/>
    </row>
    <row r="47" spans="1:4">
      <c r="A47" s="36" t="s">
        <v>147</v>
      </c>
      <c r="B47" s="37">
        <v>94.75</v>
      </c>
      <c r="C47" s="37">
        <f t="shared" si="0"/>
        <v>44.354274999999994</v>
      </c>
      <c r="D47" s="37"/>
    </row>
    <row r="48" spans="1:4">
      <c r="A48" s="36" t="s">
        <v>147</v>
      </c>
      <c r="B48" s="37">
        <v>98</v>
      </c>
      <c r="C48" s="37">
        <f t="shared" si="0"/>
        <v>45.797599999999996</v>
      </c>
      <c r="D48" s="37"/>
    </row>
    <row r="49" spans="1:4">
      <c r="A49" s="36" t="s">
        <v>147</v>
      </c>
      <c r="B49" s="37">
        <v>101.75</v>
      </c>
      <c r="C49" s="37">
        <f t="shared" si="0"/>
        <v>47.462974999999993</v>
      </c>
      <c r="D49" s="37"/>
    </row>
    <row r="50" spans="1:4">
      <c r="A50" s="36" t="s">
        <v>147</v>
      </c>
      <c r="B50" s="37">
        <v>104</v>
      </c>
      <c r="C50" s="37">
        <f t="shared" si="0"/>
        <v>48.462199999999996</v>
      </c>
      <c r="D50" s="37"/>
    </row>
    <row r="51" spans="1:4">
      <c r="A51" s="36" t="s">
        <v>147</v>
      </c>
      <c r="B51" s="37">
        <v>105.75</v>
      </c>
      <c r="C51" s="37">
        <f t="shared" si="0"/>
        <v>49.239374999999995</v>
      </c>
      <c r="D51" s="37"/>
    </row>
    <row r="52" spans="1:4">
      <c r="A52" s="36" t="s">
        <v>147</v>
      </c>
      <c r="B52" s="37">
        <v>109.75</v>
      </c>
      <c r="C52" s="37">
        <f t="shared" si="0"/>
        <v>51.015774999999998</v>
      </c>
      <c r="D52" s="37"/>
    </row>
    <row r="53" spans="1:4">
      <c r="A53" s="36" t="s">
        <v>147</v>
      </c>
      <c r="B53" s="37">
        <v>112.5</v>
      </c>
      <c r="C53" s="37">
        <f t="shared" si="0"/>
        <v>52.237049999999996</v>
      </c>
      <c r="D53" s="37"/>
    </row>
    <row r="54" spans="1:4">
      <c r="A54" s="36" t="s">
        <v>147</v>
      </c>
      <c r="B54" s="37">
        <v>113</v>
      </c>
      <c r="C54" s="37">
        <f t="shared" si="0"/>
        <v>52.459099999999999</v>
      </c>
      <c r="D54" s="37"/>
    </row>
    <row r="55" spans="1:4">
      <c r="A55" s="36" t="s">
        <v>147</v>
      </c>
      <c r="B55" s="37">
        <v>114.75</v>
      </c>
      <c r="C55" s="37">
        <f t="shared" si="0"/>
        <v>53.236274999999999</v>
      </c>
      <c r="D55" s="37"/>
    </row>
    <row r="56" spans="1:4">
      <c r="A56" s="36" t="s">
        <v>147</v>
      </c>
      <c r="B56" s="37">
        <v>122.5</v>
      </c>
      <c r="C56" s="37">
        <f t="shared" si="0"/>
        <v>56.678049999999999</v>
      </c>
      <c r="D56" s="37">
        <v>0</v>
      </c>
    </row>
    <row r="57" spans="1:4">
      <c r="A57" s="36" t="s">
        <v>147</v>
      </c>
      <c r="B57" s="37">
        <v>131.75</v>
      </c>
      <c r="C57" s="37">
        <f t="shared" si="0"/>
        <v>60.785974999999993</v>
      </c>
      <c r="D57" s="37">
        <v>0</v>
      </c>
    </row>
    <row r="58" spans="1:4">
      <c r="A58" s="36" t="s">
        <v>147</v>
      </c>
      <c r="B58" s="37">
        <v>135.75</v>
      </c>
      <c r="C58" s="37">
        <v>62.56</v>
      </c>
      <c r="D58" s="37">
        <v>0</v>
      </c>
    </row>
    <row r="59" spans="1:4">
      <c r="A59" s="36" t="s">
        <v>147</v>
      </c>
      <c r="B59" s="37">
        <v>136.25</v>
      </c>
      <c r="C59" s="37">
        <v>62.78</v>
      </c>
      <c r="D59" s="37">
        <v>0</v>
      </c>
    </row>
    <row r="60" spans="1:4">
      <c r="A60" s="36" t="s">
        <v>147</v>
      </c>
      <c r="B60" s="37">
        <v>137.75</v>
      </c>
      <c r="C60" s="37">
        <f t="shared" si="0"/>
        <v>63.450574999999994</v>
      </c>
      <c r="D60" s="37">
        <v>0</v>
      </c>
    </row>
    <row r="61" spans="1:4">
      <c r="A61" s="36" t="s">
        <v>147</v>
      </c>
      <c r="B61" s="37">
        <v>139</v>
      </c>
      <c r="C61" s="37">
        <f t="shared" si="0"/>
        <v>64.005700000000004</v>
      </c>
      <c r="D61" s="37">
        <v>0</v>
      </c>
    </row>
    <row r="62" spans="1:4">
      <c r="A62" s="36" t="s">
        <v>147</v>
      </c>
      <c r="B62" s="37">
        <v>141.25</v>
      </c>
      <c r="C62" s="37">
        <f t="shared" si="0"/>
        <v>65.004925</v>
      </c>
      <c r="D62" s="37">
        <v>0</v>
      </c>
    </row>
    <row r="63" spans="1:4">
      <c r="A63" s="36" t="s">
        <v>147</v>
      </c>
      <c r="B63" s="37">
        <v>142.25</v>
      </c>
      <c r="C63" s="37">
        <f t="shared" si="0"/>
        <v>65.449025000000006</v>
      </c>
      <c r="D63" s="37">
        <v>0</v>
      </c>
    </row>
    <row r="64" spans="1:4">
      <c r="A64" s="36" t="s">
        <v>147</v>
      </c>
      <c r="B64" s="37">
        <v>143.75</v>
      </c>
      <c r="C64" s="37">
        <v>66.12</v>
      </c>
      <c r="D64" s="37">
        <v>0</v>
      </c>
    </row>
    <row r="65" spans="1:4">
      <c r="A65" s="36" t="s">
        <v>147</v>
      </c>
      <c r="B65" s="37">
        <v>144.75</v>
      </c>
      <c r="C65" s="37">
        <v>66.56</v>
      </c>
      <c r="D65" s="37">
        <v>0</v>
      </c>
    </row>
    <row r="66" spans="1:4">
      <c r="A66" s="36" t="s">
        <v>147</v>
      </c>
      <c r="B66" s="37">
        <v>145.25</v>
      </c>
      <c r="C66" s="37">
        <f t="shared" si="0"/>
        <v>66.78132500000001</v>
      </c>
      <c r="D66" s="37">
        <v>0</v>
      </c>
    </row>
    <row r="67" spans="1:4">
      <c r="A67" s="36" t="s">
        <v>147</v>
      </c>
      <c r="B67" s="37">
        <v>146.75</v>
      </c>
      <c r="C67" s="37">
        <v>67.45</v>
      </c>
      <c r="D67" s="37">
        <v>0</v>
      </c>
    </row>
    <row r="68" spans="1:4">
      <c r="A68" s="36" t="s">
        <v>147</v>
      </c>
      <c r="B68" s="37">
        <v>149.5</v>
      </c>
      <c r="C68" s="37">
        <f t="shared" ref="C68" si="1">0.4441*(B68)+2.2758</f>
        <v>68.668750000000003</v>
      </c>
      <c r="D68" s="37">
        <v>0</v>
      </c>
    </row>
    <row r="69" spans="1:4">
      <c r="A69" s="36" t="s">
        <v>147</v>
      </c>
      <c r="B69" s="37">
        <v>153.75</v>
      </c>
      <c r="C69" s="37">
        <f>0.6383*(B69)-27.39</f>
        <v>70.74862499999999</v>
      </c>
      <c r="D69" s="37">
        <v>0</v>
      </c>
    </row>
    <row r="70" spans="1:4">
      <c r="A70" s="36" t="s">
        <v>147</v>
      </c>
      <c r="B70" s="37">
        <v>155.75</v>
      </c>
      <c r="C70" s="37">
        <f t="shared" ref="C70:C77" si="2">0.6383*(B70)-27.39</f>
        <v>72.025224999999992</v>
      </c>
      <c r="D70" s="37">
        <v>0</v>
      </c>
    </row>
    <row r="71" spans="1:4">
      <c r="A71" s="36" t="s">
        <v>147</v>
      </c>
      <c r="B71" s="37">
        <v>158.75</v>
      </c>
      <c r="C71" s="37">
        <f t="shared" si="2"/>
        <v>73.940124999999995</v>
      </c>
      <c r="D71" s="37">
        <v>0</v>
      </c>
    </row>
    <row r="72" spans="1:4">
      <c r="A72" s="36" t="s">
        <v>147</v>
      </c>
      <c r="B72" s="37">
        <v>164.5</v>
      </c>
      <c r="C72" s="37">
        <f t="shared" si="2"/>
        <v>77.610349999999997</v>
      </c>
      <c r="D72" s="37">
        <v>0</v>
      </c>
    </row>
    <row r="73" spans="1:4">
      <c r="A73" s="36" t="s">
        <v>147</v>
      </c>
      <c r="B73" s="37">
        <v>168</v>
      </c>
      <c r="C73" s="37">
        <f t="shared" si="2"/>
        <v>79.844399999999993</v>
      </c>
      <c r="D73" s="37">
        <v>0</v>
      </c>
    </row>
    <row r="74" spans="1:4">
      <c r="A74" s="36" t="s">
        <v>147</v>
      </c>
      <c r="B74" s="37">
        <v>173</v>
      </c>
      <c r="C74" s="37">
        <f t="shared" si="2"/>
        <v>83.035899999999998</v>
      </c>
      <c r="D74" s="37">
        <v>0</v>
      </c>
    </row>
    <row r="75" spans="1:4">
      <c r="A75" s="36" t="s">
        <v>147</v>
      </c>
      <c r="B75" s="37">
        <v>176</v>
      </c>
      <c r="C75" s="37">
        <f t="shared" si="2"/>
        <v>84.950800000000001</v>
      </c>
      <c r="D75" s="37">
        <v>0</v>
      </c>
    </row>
    <row r="76" spans="1:4">
      <c r="A76" s="36" t="s">
        <v>147</v>
      </c>
      <c r="B76" s="37">
        <v>177.75</v>
      </c>
      <c r="C76" s="37">
        <v>86.07</v>
      </c>
      <c r="D76" s="37">
        <v>0</v>
      </c>
    </row>
    <row r="77" spans="1:4">
      <c r="A77" s="36" t="s">
        <v>147</v>
      </c>
      <c r="B77" s="37">
        <v>179.5</v>
      </c>
      <c r="C77" s="37">
        <f t="shared" si="2"/>
        <v>87.184849999999997</v>
      </c>
      <c r="D77" s="37">
        <v>0</v>
      </c>
    </row>
    <row r="78" spans="1:4">
      <c r="A78" s="36" t="s">
        <v>147</v>
      </c>
      <c r="B78" s="37">
        <v>181.75</v>
      </c>
      <c r="C78" s="37">
        <f>1.8036*(B78)-234.52</f>
        <v>93.284300000000002</v>
      </c>
      <c r="D78" s="37"/>
    </row>
    <row r="79" spans="1:4">
      <c r="A79" s="36" t="s">
        <v>147</v>
      </c>
      <c r="B79" s="37">
        <v>182.75</v>
      </c>
      <c r="C79" s="37">
        <f t="shared" ref="C79:C111" si="3">1.8036*(B79)-234.52</f>
        <v>95.087900000000019</v>
      </c>
      <c r="D79" s="37"/>
    </row>
    <row r="80" spans="1:4">
      <c r="A80" s="36" t="s">
        <v>147</v>
      </c>
      <c r="B80" s="37">
        <v>183.25</v>
      </c>
      <c r="C80" s="37">
        <f t="shared" si="3"/>
        <v>95.989699999999999</v>
      </c>
      <c r="D80" s="37"/>
    </row>
    <row r="81" spans="1:4">
      <c r="A81" s="36" t="s">
        <v>147</v>
      </c>
      <c r="B81" s="37">
        <v>185.5</v>
      </c>
      <c r="C81" s="37">
        <f t="shared" si="3"/>
        <v>100.04780000000002</v>
      </c>
      <c r="D81" s="37"/>
    </row>
    <row r="82" spans="1:4">
      <c r="A82" s="36" t="s">
        <v>147</v>
      </c>
      <c r="B82" s="37">
        <v>185.75</v>
      </c>
      <c r="C82" s="37">
        <f t="shared" si="3"/>
        <v>100.49870000000001</v>
      </c>
      <c r="D82" s="37"/>
    </row>
    <row r="83" spans="1:4">
      <c r="A83" s="36" t="s">
        <v>147</v>
      </c>
      <c r="B83" s="37">
        <v>187.75</v>
      </c>
      <c r="C83" s="37">
        <f t="shared" si="3"/>
        <v>104.10589999999999</v>
      </c>
      <c r="D83" s="37"/>
    </row>
    <row r="84" spans="1:4">
      <c r="A84" s="36" t="s">
        <v>147</v>
      </c>
      <c r="B84" s="37">
        <v>189.25</v>
      </c>
      <c r="C84" s="37">
        <f t="shared" si="3"/>
        <v>106.81129999999999</v>
      </c>
      <c r="D84" s="37"/>
    </row>
    <row r="85" spans="1:4">
      <c r="A85" s="36" t="s">
        <v>147</v>
      </c>
      <c r="B85" s="37">
        <v>189.75</v>
      </c>
      <c r="C85" s="37">
        <f t="shared" si="3"/>
        <v>107.71310000000003</v>
      </c>
      <c r="D85" s="37"/>
    </row>
    <row r="86" spans="1:4">
      <c r="A86" s="36" t="s">
        <v>147</v>
      </c>
      <c r="B86" s="37">
        <v>192.75</v>
      </c>
      <c r="C86" s="37">
        <f t="shared" si="3"/>
        <v>113.12390000000002</v>
      </c>
      <c r="D86" s="37"/>
    </row>
    <row r="87" spans="1:4">
      <c r="A87" s="36" t="s">
        <v>147</v>
      </c>
      <c r="B87" s="37">
        <v>195.75</v>
      </c>
      <c r="C87" s="37">
        <f t="shared" si="3"/>
        <v>118.53470000000002</v>
      </c>
      <c r="D87" s="37"/>
    </row>
    <row r="88" spans="1:4">
      <c r="A88" s="36" t="s">
        <v>147</v>
      </c>
      <c r="B88" s="37">
        <v>196.5</v>
      </c>
      <c r="C88" s="37">
        <f t="shared" si="3"/>
        <v>119.88739999999999</v>
      </c>
      <c r="D88" s="37">
        <v>0</v>
      </c>
    </row>
    <row r="89" spans="1:4">
      <c r="A89" s="36" t="s">
        <v>147</v>
      </c>
      <c r="B89" s="37">
        <v>199.5</v>
      </c>
      <c r="C89" s="37">
        <f t="shared" si="3"/>
        <v>125.29819999999998</v>
      </c>
      <c r="D89" s="37"/>
    </row>
    <row r="90" spans="1:4">
      <c r="A90" s="36" t="s">
        <v>147</v>
      </c>
      <c r="B90" s="37">
        <v>200.5</v>
      </c>
      <c r="C90" s="37">
        <f t="shared" si="3"/>
        <v>127.1018</v>
      </c>
      <c r="D90" s="37"/>
    </row>
    <row r="91" spans="1:4">
      <c r="A91" s="36" t="s">
        <v>147</v>
      </c>
      <c r="B91" s="37">
        <v>201.5</v>
      </c>
      <c r="C91" s="37">
        <f t="shared" si="3"/>
        <v>128.90540000000001</v>
      </c>
      <c r="D91" s="37"/>
    </row>
    <row r="92" spans="1:4">
      <c r="A92" s="36" t="s">
        <v>147</v>
      </c>
      <c r="B92" s="37">
        <v>208.5</v>
      </c>
      <c r="C92" s="37">
        <f t="shared" si="3"/>
        <v>141.53060000000002</v>
      </c>
      <c r="D92" s="37">
        <v>0</v>
      </c>
    </row>
    <row r="93" spans="1:4">
      <c r="A93" s="36" t="s">
        <v>147</v>
      </c>
      <c r="B93" s="37">
        <v>212.5</v>
      </c>
      <c r="C93" s="37">
        <f t="shared" si="3"/>
        <v>148.74500000000003</v>
      </c>
      <c r="D93" s="37"/>
    </row>
    <row r="94" spans="1:4">
      <c r="A94" s="36" t="s">
        <v>147</v>
      </c>
      <c r="B94" s="37">
        <v>215.75</v>
      </c>
      <c r="C94" s="37">
        <f t="shared" si="3"/>
        <v>154.60670000000002</v>
      </c>
      <c r="D94" s="37"/>
    </row>
    <row r="95" spans="1:4">
      <c r="A95" s="36" t="s">
        <v>147</v>
      </c>
      <c r="B95" s="37">
        <v>219.25</v>
      </c>
      <c r="C95" s="37">
        <f t="shared" si="3"/>
        <v>160.91929999999999</v>
      </c>
      <c r="D95" s="37"/>
    </row>
    <row r="96" spans="1:4">
      <c r="A96" s="36" t="s">
        <v>147</v>
      </c>
      <c r="B96" s="37">
        <v>221</v>
      </c>
      <c r="C96" s="37">
        <f t="shared" si="3"/>
        <v>164.07560000000004</v>
      </c>
      <c r="D96" s="37"/>
    </row>
    <row r="97" spans="1:4">
      <c r="A97" s="36" t="s">
        <v>147</v>
      </c>
      <c r="B97" s="37">
        <v>225.75</v>
      </c>
      <c r="C97" s="37">
        <f t="shared" si="3"/>
        <v>172.64270000000002</v>
      </c>
      <c r="D97" s="37"/>
    </row>
    <row r="98" spans="1:4">
      <c r="A98" s="36" t="s">
        <v>147</v>
      </c>
      <c r="B98" s="37">
        <v>228.75</v>
      </c>
      <c r="C98" s="37">
        <f t="shared" si="3"/>
        <v>178.05350000000001</v>
      </c>
      <c r="D98" s="37"/>
    </row>
    <row r="99" spans="1:4">
      <c r="A99" s="36" t="s">
        <v>147</v>
      </c>
      <c r="B99" s="37">
        <v>231</v>
      </c>
      <c r="C99" s="37">
        <f t="shared" si="3"/>
        <v>182.11160000000004</v>
      </c>
      <c r="D99" s="37"/>
    </row>
    <row r="100" spans="1:4">
      <c r="A100" s="36" t="s">
        <v>147</v>
      </c>
      <c r="B100" s="37">
        <v>234.75</v>
      </c>
      <c r="C100" s="37">
        <f t="shared" si="3"/>
        <v>188.8751</v>
      </c>
      <c r="D100" s="37"/>
    </row>
    <row r="101" spans="1:4">
      <c r="A101" s="36" t="s">
        <v>147</v>
      </c>
      <c r="B101" s="37">
        <v>237.5</v>
      </c>
      <c r="C101" s="37">
        <f t="shared" si="3"/>
        <v>193.83500000000001</v>
      </c>
      <c r="D101" s="37">
        <v>0</v>
      </c>
    </row>
    <row r="102" spans="1:4">
      <c r="A102" s="36" t="s">
        <v>147</v>
      </c>
      <c r="B102" s="37">
        <v>239.75</v>
      </c>
      <c r="C102" s="37">
        <f t="shared" si="3"/>
        <v>197.89310000000003</v>
      </c>
      <c r="D102" s="37">
        <v>0</v>
      </c>
    </row>
    <row r="103" spans="1:4">
      <c r="A103" s="36" t="s">
        <v>147</v>
      </c>
      <c r="B103" s="37">
        <v>241.25</v>
      </c>
      <c r="C103" s="37">
        <f t="shared" si="3"/>
        <v>200.59850000000003</v>
      </c>
      <c r="D103" s="37">
        <v>0</v>
      </c>
    </row>
    <row r="104" spans="1:4">
      <c r="A104" s="36" t="s">
        <v>147</v>
      </c>
      <c r="B104" s="37">
        <v>242.75</v>
      </c>
      <c r="C104" s="37">
        <v>203.3</v>
      </c>
      <c r="D104" s="37">
        <v>0</v>
      </c>
    </row>
    <row r="105" spans="1:4">
      <c r="A105" s="36" t="s">
        <v>147</v>
      </c>
      <c r="B105" s="37">
        <v>243.75</v>
      </c>
      <c r="C105" s="37">
        <f t="shared" si="3"/>
        <v>205.10749999999999</v>
      </c>
      <c r="D105" s="37">
        <v>0</v>
      </c>
    </row>
    <row r="106" spans="1:4">
      <c r="A106" s="36" t="s">
        <v>147</v>
      </c>
      <c r="B106" s="37">
        <v>245</v>
      </c>
      <c r="C106" s="37">
        <f t="shared" si="3"/>
        <v>207.36199999999999</v>
      </c>
      <c r="D106" s="37">
        <v>0</v>
      </c>
    </row>
    <row r="107" spans="1:4">
      <c r="A107" s="36" t="s">
        <v>147</v>
      </c>
      <c r="B107" s="37">
        <v>248.25</v>
      </c>
      <c r="C107" s="37">
        <f t="shared" si="3"/>
        <v>213.22370000000004</v>
      </c>
      <c r="D107" s="37">
        <v>0</v>
      </c>
    </row>
    <row r="108" spans="1:4">
      <c r="A108" s="36" t="s">
        <v>147</v>
      </c>
      <c r="B108" s="37">
        <v>251.5</v>
      </c>
      <c r="C108" s="37">
        <f t="shared" si="3"/>
        <v>219.08540000000002</v>
      </c>
      <c r="D108" s="37">
        <v>0</v>
      </c>
    </row>
    <row r="109" spans="1:4">
      <c r="A109" s="36" t="s">
        <v>147</v>
      </c>
      <c r="B109" s="37">
        <v>254</v>
      </c>
      <c r="C109" s="37">
        <f t="shared" si="3"/>
        <v>223.59440000000004</v>
      </c>
      <c r="D109" s="37">
        <v>0</v>
      </c>
    </row>
    <row r="110" spans="1:4">
      <c r="A110" s="36" t="s">
        <v>147</v>
      </c>
      <c r="B110" s="37">
        <v>256.5</v>
      </c>
      <c r="C110" s="37">
        <f t="shared" si="3"/>
        <v>228.10339999999999</v>
      </c>
      <c r="D110" s="37">
        <v>0</v>
      </c>
    </row>
    <row r="111" spans="1:4">
      <c r="A111" s="36" t="s">
        <v>147</v>
      </c>
      <c r="B111" s="37">
        <v>258.5</v>
      </c>
      <c r="C111" s="37">
        <f t="shared" si="3"/>
        <v>231.71060000000003</v>
      </c>
      <c r="D111" s="37">
        <v>0</v>
      </c>
    </row>
    <row r="112" spans="1:4">
      <c r="A112" s="36" t="s">
        <v>147</v>
      </c>
      <c r="B112" s="37">
        <v>260.75</v>
      </c>
      <c r="C112" s="37">
        <f>1.8036*(B112)-234.52</f>
        <v>235.7687</v>
      </c>
      <c r="D112" s="37">
        <v>0</v>
      </c>
    </row>
    <row r="113" spans="1:4">
      <c r="A113" s="36" t="s">
        <v>147</v>
      </c>
      <c r="B113" s="37">
        <v>262.25</v>
      </c>
      <c r="C113" s="37">
        <v>238.47</v>
      </c>
      <c r="D113" s="37">
        <v>0</v>
      </c>
    </row>
    <row r="114" spans="1:4">
      <c r="A114" s="36" t="s">
        <v>147</v>
      </c>
      <c r="B114" s="37">
        <v>263.75</v>
      </c>
      <c r="C114" s="37">
        <v>241.18</v>
      </c>
      <c r="D114" s="37">
        <v>0</v>
      </c>
    </row>
    <row r="115" spans="1:4">
      <c r="A115" s="36" t="s">
        <v>147</v>
      </c>
      <c r="B115" s="37">
        <v>270.75</v>
      </c>
      <c r="C115" s="37">
        <f>1.1851*(B115)-74.087</f>
        <v>246.77882500000004</v>
      </c>
      <c r="D115" s="37">
        <v>0</v>
      </c>
    </row>
    <row r="116" spans="1:4">
      <c r="A116" s="36" t="s">
        <v>147</v>
      </c>
      <c r="B116" s="37">
        <v>277.5</v>
      </c>
      <c r="C116" s="37">
        <f t="shared" ref="C116:C173" si="4">1.1851*(B116)-74.087</f>
        <v>254.77825000000001</v>
      </c>
      <c r="D116" s="37"/>
    </row>
    <row r="117" spans="1:4">
      <c r="A117" s="36" t="s">
        <v>147</v>
      </c>
      <c r="B117" s="37">
        <v>280.75</v>
      </c>
      <c r="C117" s="37">
        <f t="shared" si="4"/>
        <v>258.62982500000004</v>
      </c>
      <c r="D117" s="37"/>
    </row>
    <row r="118" spans="1:4">
      <c r="A118" s="36" t="s">
        <v>147</v>
      </c>
      <c r="B118" s="37">
        <v>284.5</v>
      </c>
      <c r="C118" s="37">
        <f t="shared" si="4"/>
        <v>263.07395000000002</v>
      </c>
      <c r="D118" s="37"/>
    </row>
    <row r="119" spans="1:4">
      <c r="A119" s="36" t="s">
        <v>147</v>
      </c>
      <c r="B119" s="37">
        <v>286</v>
      </c>
      <c r="C119" s="37">
        <f t="shared" si="4"/>
        <v>264.85160000000002</v>
      </c>
      <c r="D119" s="37"/>
    </row>
    <row r="120" spans="1:4">
      <c r="A120" s="36" t="s">
        <v>147</v>
      </c>
      <c r="B120" s="37">
        <v>287.5</v>
      </c>
      <c r="C120" s="37">
        <f t="shared" si="4"/>
        <v>266.62925000000001</v>
      </c>
      <c r="D120" s="37"/>
    </row>
    <row r="121" spans="1:4">
      <c r="A121" s="36" t="s">
        <v>147</v>
      </c>
      <c r="B121" s="37">
        <v>290.75</v>
      </c>
      <c r="C121" s="37">
        <f t="shared" si="4"/>
        <v>270.48082500000004</v>
      </c>
      <c r="D121" s="37"/>
    </row>
    <row r="122" spans="1:4">
      <c r="A122" s="36" t="s">
        <v>147</v>
      </c>
      <c r="B122" s="37">
        <v>294.5</v>
      </c>
      <c r="C122" s="37">
        <f t="shared" si="4"/>
        <v>274.92495000000002</v>
      </c>
      <c r="D122" s="37"/>
    </row>
    <row r="123" spans="1:4">
      <c r="A123" s="36" t="s">
        <v>147</v>
      </c>
      <c r="B123" s="37">
        <v>296</v>
      </c>
      <c r="C123" s="37">
        <f t="shared" si="4"/>
        <v>276.70260000000002</v>
      </c>
      <c r="D123" s="37"/>
    </row>
    <row r="124" spans="1:4">
      <c r="A124" s="36" t="s">
        <v>147</v>
      </c>
      <c r="B124" s="37">
        <v>298.5</v>
      </c>
      <c r="C124" s="37">
        <f t="shared" si="4"/>
        <v>279.66535000000005</v>
      </c>
      <c r="D124" s="37"/>
    </row>
    <row r="125" spans="1:4">
      <c r="A125" s="36" t="s">
        <v>147</v>
      </c>
      <c r="B125" s="37">
        <v>299.75</v>
      </c>
      <c r="C125" s="37">
        <f t="shared" si="4"/>
        <v>281.146725</v>
      </c>
      <c r="D125" s="37"/>
    </row>
    <row r="126" spans="1:4">
      <c r="A126" s="36" t="s">
        <v>147</v>
      </c>
      <c r="B126" s="37">
        <v>303.5</v>
      </c>
      <c r="C126" s="37">
        <f t="shared" si="4"/>
        <v>285.59085000000005</v>
      </c>
      <c r="D126" s="37">
        <v>0</v>
      </c>
    </row>
    <row r="127" spans="1:4">
      <c r="A127" s="36" t="s">
        <v>147</v>
      </c>
      <c r="B127" s="37">
        <v>307</v>
      </c>
      <c r="C127" s="37">
        <f t="shared" si="4"/>
        <v>289.73870000000005</v>
      </c>
      <c r="D127" s="37">
        <v>0</v>
      </c>
    </row>
    <row r="128" spans="1:4">
      <c r="A128" s="36" t="s">
        <v>147</v>
      </c>
      <c r="B128" s="37">
        <v>308.75</v>
      </c>
      <c r="C128" s="37">
        <f t="shared" si="4"/>
        <v>291.81262500000003</v>
      </c>
      <c r="D128" s="37">
        <v>0</v>
      </c>
    </row>
    <row r="129" spans="1:4">
      <c r="A129" s="36" t="s">
        <v>147</v>
      </c>
      <c r="B129" s="37">
        <v>309.75</v>
      </c>
      <c r="C129" s="37">
        <f t="shared" si="4"/>
        <v>292.997725</v>
      </c>
      <c r="D129" s="37">
        <v>0</v>
      </c>
    </row>
    <row r="130" spans="1:4">
      <c r="A130" s="36" t="s">
        <v>147</v>
      </c>
      <c r="B130" s="37">
        <v>310.25</v>
      </c>
      <c r="C130" s="37">
        <f t="shared" si="4"/>
        <v>293.59027500000002</v>
      </c>
      <c r="D130" s="37">
        <v>0</v>
      </c>
    </row>
    <row r="131" spans="1:4">
      <c r="A131" s="36" t="s">
        <v>147</v>
      </c>
      <c r="B131" s="37">
        <v>311.75</v>
      </c>
      <c r="C131" s="37">
        <f t="shared" si="4"/>
        <v>295.36792500000001</v>
      </c>
      <c r="D131" s="37">
        <v>0</v>
      </c>
    </row>
    <row r="132" spans="1:4">
      <c r="A132" s="36" t="s">
        <v>147</v>
      </c>
      <c r="B132" s="37">
        <v>313.25</v>
      </c>
      <c r="C132" s="37">
        <f t="shared" si="4"/>
        <v>297.14557500000001</v>
      </c>
      <c r="D132" s="37">
        <v>0</v>
      </c>
    </row>
    <row r="133" spans="1:4">
      <c r="A133" s="36" t="s">
        <v>147</v>
      </c>
      <c r="B133" s="37">
        <v>318.75</v>
      </c>
      <c r="C133" s="37">
        <v>303.49</v>
      </c>
      <c r="D133" s="37"/>
    </row>
    <row r="134" spans="1:4">
      <c r="A134" s="36" t="s">
        <v>147</v>
      </c>
      <c r="B134" s="37">
        <v>320.25</v>
      </c>
      <c r="C134" s="37">
        <f t="shared" si="4"/>
        <v>305.44127500000002</v>
      </c>
      <c r="D134" s="37">
        <v>0</v>
      </c>
    </row>
    <row r="135" spans="1:4">
      <c r="A135" s="36" t="s">
        <v>147</v>
      </c>
      <c r="B135" s="37">
        <v>321.75</v>
      </c>
      <c r="C135" s="37">
        <v>306.83999999999997</v>
      </c>
      <c r="D135" s="37">
        <v>0</v>
      </c>
    </row>
    <row r="136" spans="1:4">
      <c r="A136" s="36" t="s">
        <v>147</v>
      </c>
      <c r="B136" s="37">
        <v>324.25</v>
      </c>
      <c r="C136" s="37">
        <f t="shared" si="4"/>
        <v>310.18167500000004</v>
      </c>
      <c r="D136" s="37">
        <v>0</v>
      </c>
    </row>
    <row r="137" spans="1:4">
      <c r="A137" s="36" t="s">
        <v>147</v>
      </c>
      <c r="B137" s="37">
        <v>326.25</v>
      </c>
      <c r="C137" s="37">
        <f t="shared" si="4"/>
        <v>312.55187500000005</v>
      </c>
      <c r="D137" s="37">
        <v>0</v>
      </c>
    </row>
    <row r="138" spans="1:4">
      <c r="A138" s="36" t="s">
        <v>147</v>
      </c>
      <c r="B138" s="37">
        <v>327.75</v>
      </c>
      <c r="C138" s="37">
        <v>313.54000000000002</v>
      </c>
      <c r="D138" s="37">
        <v>0</v>
      </c>
    </row>
    <row r="139" spans="1:4">
      <c r="A139" s="36" t="s">
        <v>147</v>
      </c>
      <c r="B139" s="37">
        <v>328.75</v>
      </c>
      <c r="C139" s="37">
        <v>314.66000000000003</v>
      </c>
      <c r="D139" s="37">
        <v>0</v>
      </c>
    </row>
    <row r="140" spans="1:4">
      <c r="A140" s="36" t="s">
        <v>147</v>
      </c>
      <c r="B140" s="37">
        <v>329.25</v>
      </c>
      <c r="C140" s="37">
        <v>315.22000000000003</v>
      </c>
      <c r="D140" s="37">
        <v>0</v>
      </c>
    </row>
    <row r="141" spans="1:4">
      <c r="A141" s="36" t="s">
        <v>147</v>
      </c>
      <c r="B141" s="37">
        <v>331</v>
      </c>
      <c r="C141" s="37">
        <f t="shared" si="4"/>
        <v>318.18110000000001</v>
      </c>
      <c r="D141" s="37">
        <v>0</v>
      </c>
    </row>
    <row r="142" spans="1:4">
      <c r="A142" s="36" t="s">
        <v>147</v>
      </c>
      <c r="B142" s="37">
        <v>332.25</v>
      </c>
      <c r="C142" s="37">
        <v>318.57</v>
      </c>
      <c r="D142" s="37">
        <v>0</v>
      </c>
    </row>
    <row r="143" spans="1:4">
      <c r="A143" s="36" t="s">
        <v>147</v>
      </c>
      <c r="B143" s="37">
        <v>333.75</v>
      </c>
      <c r="C143" s="37">
        <f t="shared" si="4"/>
        <v>321.44012500000002</v>
      </c>
      <c r="D143" s="37">
        <v>0</v>
      </c>
    </row>
    <row r="144" spans="1:4">
      <c r="A144" s="36" t="s">
        <v>147</v>
      </c>
      <c r="B144" s="37">
        <v>335.75</v>
      </c>
      <c r="C144" s="37">
        <f t="shared" si="4"/>
        <v>323.81032500000003</v>
      </c>
      <c r="D144" s="37">
        <v>0</v>
      </c>
    </row>
    <row r="145" spans="1:4">
      <c r="A145" s="36" t="s">
        <v>147</v>
      </c>
      <c r="B145" s="37">
        <v>337.75</v>
      </c>
      <c r="C145" s="37">
        <f t="shared" si="4"/>
        <v>326.18052500000005</v>
      </c>
      <c r="D145" s="37">
        <v>0</v>
      </c>
    </row>
    <row r="146" spans="1:4">
      <c r="A146" s="36" t="s">
        <v>147</v>
      </c>
      <c r="B146" s="37">
        <v>338.25</v>
      </c>
      <c r="C146" s="37">
        <f t="shared" si="4"/>
        <v>326.77307500000001</v>
      </c>
      <c r="D146" s="37">
        <v>0</v>
      </c>
    </row>
    <row r="147" spans="1:4">
      <c r="A147" s="36" t="s">
        <v>147</v>
      </c>
      <c r="B147" s="37">
        <v>340.5</v>
      </c>
      <c r="C147" s="37">
        <f t="shared" si="4"/>
        <v>329.43955</v>
      </c>
      <c r="D147" s="37">
        <v>0</v>
      </c>
    </row>
    <row r="148" spans="1:4">
      <c r="A148" s="36" t="s">
        <v>147</v>
      </c>
      <c r="B148" s="37">
        <v>342.75</v>
      </c>
      <c r="C148" s="37">
        <f t="shared" si="4"/>
        <v>332.10602500000005</v>
      </c>
      <c r="D148" s="37">
        <v>0</v>
      </c>
    </row>
    <row r="149" spans="1:4">
      <c r="A149" s="36" t="s">
        <v>147</v>
      </c>
      <c r="B149" s="37">
        <v>344.25</v>
      </c>
      <c r="C149" s="37">
        <f t="shared" si="4"/>
        <v>333.88367500000004</v>
      </c>
      <c r="D149" s="37">
        <v>0</v>
      </c>
    </row>
    <row r="150" spans="1:4">
      <c r="A150" s="36" t="s">
        <v>147</v>
      </c>
      <c r="B150" s="37">
        <v>344.75</v>
      </c>
      <c r="C150" s="37">
        <f t="shared" si="4"/>
        <v>334.476225</v>
      </c>
      <c r="D150" s="37">
        <v>0</v>
      </c>
    </row>
    <row r="151" spans="1:4">
      <c r="A151" s="36" t="s">
        <v>147</v>
      </c>
      <c r="B151" s="37">
        <v>345.75</v>
      </c>
      <c r="C151" s="37">
        <f t="shared" si="4"/>
        <v>335.66132500000003</v>
      </c>
      <c r="D151" s="37">
        <v>0</v>
      </c>
    </row>
    <row r="152" spans="1:4">
      <c r="A152" s="36" t="s">
        <v>147</v>
      </c>
      <c r="B152" s="37">
        <v>347.25</v>
      </c>
      <c r="C152" s="37">
        <f t="shared" si="4"/>
        <v>337.43897500000003</v>
      </c>
      <c r="D152" s="37">
        <v>0</v>
      </c>
    </row>
    <row r="153" spans="1:4">
      <c r="A153" s="36" t="s">
        <v>147</v>
      </c>
      <c r="B153" s="37">
        <v>348.75</v>
      </c>
      <c r="C153" s="37">
        <f t="shared" si="4"/>
        <v>339.21662500000002</v>
      </c>
      <c r="D153" s="37">
        <v>0</v>
      </c>
    </row>
    <row r="154" spans="1:4">
      <c r="A154" s="36" t="s">
        <v>147</v>
      </c>
      <c r="B154" s="37">
        <v>350</v>
      </c>
      <c r="C154" s="37">
        <f t="shared" si="4"/>
        <v>340.69800000000004</v>
      </c>
      <c r="D154" s="37">
        <v>0</v>
      </c>
    </row>
    <row r="155" spans="1:4">
      <c r="A155" s="36" t="s">
        <v>147</v>
      </c>
      <c r="B155" s="37">
        <v>352.5</v>
      </c>
      <c r="C155" s="37">
        <f t="shared" si="4"/>
        <v>343.66075000000001</v>
      </c>
      <c r="D155" s="37">
        <v>0</v>
      </c>
    </row>
    <row r="156" spans="1:4">
      <c r="A156" s="36" t="s">
        <v>147</v>
      </c>
      <c r="B156" s="37">
        <v>354.75</v>
      </c>
      <c r="C156" s="37">
        <f t="shared" si="4"/>
        <v>346.327225</v>
      </c>
      <c r="D156" s="37">
        <v>0</v>
      </c>
    </row>
    <row r="157" spans="1:4">
      <c r="A157" s="36" t="s">
        <v>147</v>
      </c>
      <c r="B157" s="37">
        <v>357</v>
      </c>
      <c r="C157" s="37">
        <f t="shared" si="4"/>
        <v>348.99370000000005</v>
      </c>
      <c r="D157" s="37">
        <v>0</v>
      </c>
    </row>
    <row r="158" spans="1:4">
      <c r="A158" s="36" t="s">
        <v>147</v>
      </c>
      <c r="B158" s="37">
        <v>360</v>
      </c>
      <c r="C158" s="37">
        <f t="shared" si="4"/>
        <v>352.54900000000004</v>
      </c>
      <c r="D158" s="37">
        <v>0</v>
      </c>
    </row>
    <row r="159" spans="1:4">
      <c r="A159" s="36" t="s">
        <v>147</v>
      </c>
      <c r="B159" s="37">
        <v>362.25</v>
      </c>
      <c r="C159" s="37">
        <f t="shared" si="4"/>
        <v>355.21547500000003</v>
      </c>
      <c r="D159" s="37">
        <v>0</v>
      </c>
    </row>
    <row r="160" spans="1:4">
      <c r="A160" s="36" t="s">
        <v>147</v>
      </c>
      <c r="B160" s="37">
        <v>365.25</v>
      </c>
      <c r="C160" s="37">
        <f t="shared" si="4"/>
        <v>358.77077500000001</v>
      </c>
      <c r="D160" s="37">
        <v>0</v>
      </c>
    </row>
    <row r="161" spans="1:4">
      <c r="A161" s="36" t="s">
        <v>147</v>
      </c>
      <c r="B161" s="37">
        <v>368.5</v>
      </c>
      <c r="C161" s="37">
        <f t="shared" si="4"/>
        <v>362.62235000000004</v>
      </c>
      <c r="D161" s="37">
        <v>0</v>
      </c>
    </row>
    <row r="162" spans="1:4">
      <c r="A162" s="36" t="s">
        <v>147</v>
      </c>
      <c r="B162" s="37">
        <v>371.25</v>
      </c>
      <c r="C162" s="37">
        <f t="shared" si="4"/>
        <v>365.88137500000005</v>
      </c>
      <c r="D162" s="37">
        <v>0</v>
      </c>
    </row>
    <row r="163" spans="1:4">
      <c r="A163" s="36" t="s">
        <v>147</v>
      </c>
      <c r="B163" s="37">
        <v>375.75</v>
      </c>
      <c r="C163" s="37">
        <f t="shared" si="4"/>
        <v>371.21432500000003</v>
      </c>
      <c r="D163" s="37">
        <v>0</v>
      </c>
    </row>
    <row r="164" spans="1:4">
      <c r="A164" s="36" t="s">
        <v>147</v>
      </c>
      <c r="B164" s="37">
        <v>379.5</v>
      </c>
      <c r="C164" s="37">
        <f t="shared" si="4"/>
        <v>375.65845000000002</v>
      </c>
      <c r="D164" s="37">
        <v>0</v>
      </c>
    </row>
    <row r="165" spans="1:4">
      <c r="A165" s="36" t="s">
        <v>147</v>
      </c>
      <c r="B165" s="37">
        <v>383.25</v>
      </c>
      <c r="C165" s="37">
        <f t="shared" si="4"/>
        <v>380.102575</v>
      </c>
      <c r="D165" s="37">
        <v>0</v>
      </c>
    </row>
    <row r="166" spans="1:4">
      <c r="A166" s="36" t="s">
        <v>147</v>
      </c>
      <c r="B166" s="37">
        <v>388.5</v>
      </c>
      <c r="C166" s="37">
        <f t="shared" si="4"/>
        <v>386.32435000000004</v>
      </c>
      <c r="D166" s="37">
        <v>0</v>
      </c>
    </row>
    <row r="167" spans="1:4">
      <c r="A167" s="36" t="s">
        <v>147</v>
      </c>
      <c r="B167" s="37">
        <v>394.5</v>
      </c>
      <c r="C167" s="37">
        <f t="shared" si="4"/>
        <v>393.43495000000001</v>
      </c>
      <c r="D167" s="37">
        <v>0</v>
      </c>
    </row>
    <row r="168" spans="1:4">
      <c r="A168" s="36" t="s">
        <v>147</v>
      </c>
      <c r="B168" s="37">
        <v>402.75</v>
      </c>
      <c r="C168" s="37">
        <f t="shared" si="4"/>
        <v>403.21202500000004</v>
      </c>
      <c r="D168" s="37">
        <v>0</v>
      </c>
    </row>
    <row r="169" spans="1:4">
      <c r="A169" s="36" t="s">
        <v>147</v>
      </c>
      <c r="B169" s="37">
        <v>411.25</v>
      </c>
      <c r="C169" s="37">
        <f t="shared" si="4"/>
        <v>413.28537500000004</v>
      </c>
      <c r="D169" s="37">
        <v>0</v>
      </c>
    </row>
    <row r="170" spans="1:4">
      <c r="A170" s="36" t="s">
        <v>147</v>
      </c>
      <c r="B170" s="37">
        <v>415.75</v>
      </c>
      <c r="C170" s="37">
        <f t="shared" si="4"/>
        <v>418.61832500000003</v>
      </c>
      <c r="D170" s="37">
        <v>0</v>
      </c>
    </row>
    <row r="171" spans="1:4">
      <c r="A171" s="36" t="s">
        <v>147</v>
      </c>
      <c r="B171" s="37">
        <v>416.75</v>
      </c>
      <c r="C171" s="37">
        <v>420.58</v>
      </c>
      <c r="D171" s="37">
        <v>0</v>
      </c>
    </row>
    <row r="172" spans="1:4">
      <c r="A172" s="36" t="s">
        <v>147</v>
      </c>
      <c r="B172" s="37">
        <v>419</v>
      </c>
      <c r="C172" s="37">
        <f t="shared" si="4"/>
        <v>422.46990000000005</v>
      </c>
      <c r="D172" s="37">
        <v>0</v>
      </c>
    </row>
    <row r="173" spans="1:4">
      <c r="A173" s="36" t="s">
        <v>147</v>
      </c>
      <c r="B173" s="37">
        <v>424</v>
      </c>
      <c r="C173" s="37">
        <f t="shared" si="4"/>
        <v>428.39540000000005</v>
      </c>
      <c r="D173" s="37">
        <v>0</v>
      </c>
    </row>
    <row r="174" spans="1:4">
      <c r="A174" s="36" t="s">
        <v>147</v>
      </c>
      <c r="B174" s="37">
        <v>428.75</v>
      </c>
      <c r="C174" s="37"/>
      <c r="D174" s="37"/>
    </row>
    <row r="175" spans="1:4">
      <c r="A175" s="36" t="s">
        <v>147</v>
      </c>
      <c r="B175" s="37">
        <v>429.75</v>
      </c>
      <c r="C175" s="37"/>
      <c r="D175" s="37"/>
    </row>
    <row r="176" spans="1:4">
      <c r="A176" s="36" t="s">
        <v>147</v>
      </c>
      <c r="B176" s="37">
        <v>430.25</v>
      </c>
      <c r="C176" s="37"/>
      <c r="D176" s="37"/>
    </row>
    <row r="177" spans="1:4">
      <c r="A177" s="36" t="s">
        <v>147</v>
      </c>
      <c r="B177" s="37">
        <v>431.75</v>
      </c>
      <c r="C177" s="37"/>
      <c r="D177" s="37"/>
    </row>
    <row r="178" spans="1:4">
      <c r="A178" s="36" t="s">
        <v>147</v>
      </c>
      <c r="B178" s="37">
        <v>432.5</v>
      </c>
      <c r="C178" s="37"/>
      <c r="D178" s="37"/>
    </row>
    <row r="179" spans="1:4">
      <c r="A179" s="36" t="s">
        <v>147</v>
      </c>
      <c r="B179" s="37">
        <v>433.25</v>
      </c>
      <c r="C179" s="37"/>
      <c r="D179" s="37"/>
    </row>
    <row r="180" spans="1:4">
      <c r="A180" s="36" t="s">
        <v>147</v>
      </c>
      <c r="B180" s="37">
        <v>434.75</v>
      </c>
      <c r="C180" s="37"/>
      <c r="D180" s="37"/>
    </row>
    <row r="181" spans="1:4">
      <c r="A181" s="36" t="s">
        <v>147</v>
      </c>
      <c r="B181" s="37">
        <v>435.5</v>
      </c>
      <c r="C181" s="37"/>
      <c r="D181" s="37"/>
    </row>
    <row r="182" spans="1:4">
      <c r="A182" s="36" t="s">
        <v>147</v>
      </c>
      <c r="B182" s="37">
        <v>436.25</v>
      </c>
      <c r="C182" s="37"/>
      <c r="D182" s="37"/>
    </row>
    <row r="183" spans="1:4">
      <c r="A183" s="36" t="s">
        <v>147</v>
      </c>
      <c r="B183" s="37">
        <v>437.75</v>
      </c>
      <c r="C183" s="37"/>
      <c r="D183" s="37"/>
    </row>
    <row r="184" spans="1:4">
      <c r="A184" s="36" t="s">
        <v>147</v>
      </c>
      <c r="B184" s="37">
        <v>439.25</v>
      </c>
      <c r="C184" s="37"/>
      <c r="D184" s="37"/>
    </row>
    <row r="185" spans="1:4">
      <c r="A185" s="36" t="s">
        <v>147</v>
      </c>
      <c r="B185" s="37">
        <v>439.75</v>
      </c>
      <c r="C185" s="37"/>
      <c r="D185" s="37"/>
    </row>
    <row r="186" spans="1:4">
      <c r="A186" s="36" t="s">
        <v>147</v>
      </c>
      <c r="B186" s="37">
        <v>442.5</v>
      </c>
      <c r="C186" s="37"/>
      <c r="D186" s="37"/>
    </row>
    <row r="187" spans="1:4">
      <c r="A187" s="36" t="s">
        <v>147</v>
      </c>
      <c r="B187" s="37">
        <v>446.5</v>
      </c>
      <c r="C187" s="37"/>
      <c r="D187" s="37"/>
    </row>
    <row r="188" spans="1:4">
      <c r="A188" s="36" t="s">
        <v>147</v>
      </c>
      <c r="B188" s="37">
        <v>451.75</v>
      </c>
      <c r="C188" s="37"/>
      <c r="D188" s="37"/>
    </row>
    <row r="189" spans="1:4">
      <c r="A189" s="36" t="s">
        <v>147</v>
      </c>
      <c r="B189" s="37">
        <v>456.5</v>
      </c>
      <c r="C189" s="37"/>
      <c r="D189" s="37"/>
    </row>
    <row r="190" spans="1:4">
      <c r="A190" s="36" t="s">
        <v>147</v>
      </c>
      <c r="B190" s="37">
        <v>462.5</v>
      </c>
      <c r="C190" s="37"/>
      <c r="D190" s="37"/>
    </row>
    <row r="191" spans="1:4">
      <c r="A191" s="36" t="s">
        <v>147</v>
      </c>
      <c r="B191" s="37">
        <v>464.5</v>
      </c>
      <c r="C191" s="37"/>
      <c r="D191" s="37"/>
    </row>
    <row r="192" spans="1:4">
      <c r="A192" s="36" t="s">
        <v>147</v>
      </c>
      <c r="B192" s="37">
        <v>469.75</v>
      </c>
      <c r="C192" s="37"/>
      <c r="D192" s="37"/>
    </row>
    <row r="193" spans="1:4">
      <c r="A193" s="36" t="s">
        <v>147</v>
      </c>
      <c r="B193" s="37">
        <v>474.5</v>
      </c>
      <c r="C193" s="37"/>
      <c r="D193" s="37"/>
    </row>
    <row r="194" spans="1:4">
      <c r="A194" s="36" t="s">
        <v>147</v>
      </c>
      <c r="B194" s="37">
        <v>479.75</v>
      </c>
      <c r="C194" s="37"/>
      <c r="D194" s="37"/>
    </row>
    <row r="195" spans="1:4">
      <c r="A195" s="36" t="s">
        <v>147</v>
      </c>
      <c r="B195" s="37">
        <v>483.5</v>
      </c>
      <c r="C195" s="37"/>
      <c r="D195" s="37"/>
    </row>
    <row r="196" spans="1:4">
      <c r="A196" s="36" t="s">
        <v>147</v>
      </c>
      <c r="B196" s="37">
        <v>486.75</v>
      </c>
      <c r="C196" s="37"/>
      <c r="D196" s="37"/>
    </row>
    <row r="197" spans="1:4">
      <c r="A197" s="36" t="s">
        <v>147</v>
      </c>
      <c r="B197" s="37">
        <v>510.75</v>
      </c>
      <c r="C197" s="37"/>
      <c r="D197" s="37"/>
    </row>
    <row r="198" spans="1:4">
      <c r="A198" s="36" t="s">
        <v>147</v>
      </c>
      <c r="B198" s="37">
        <v>515.75</v>
      </c>
      <c r="C198" s="37"/>
      <c r="D198" s="37"/>
    </row>
    <row r="199" spans="1:4">
      <c r="A199" s="36" t="s">
        <v>147</v>
      </c>
      <c r="B199" s="37">
        <v>525.75</v>
      </c>
      <c r="C199" s="37"/>
      <c r="D199" s="37"/>
    </row>
    <row r="200" spans="1:4">
      <c r="A200" s="36" t="s">
        <v>147</v>
      </c>
      <c r="B200" s="37">
        <v>537.75</v>
      </c>
      <c r="C200" s="37"/>
      <c r="D200" s="37"/>
    </row>
    <row r="201" spans="1:4">
      <c r="A201" s="36" t="s">
        <v>147</v>
      </c>
      <c r="B201" s="37">
        <v>549.75</v>
      </c>
      <c r="C201" s="37"/>
      <c r="D201" s="37"/>
    </row>
    <row r="202" spans="1:4">
      <c r="A202" s="36" t="s">
        <v>147</v>
      </c>
      <c r="B202" s="37">
        <v>559.75</v>
      </c>
      <c r="C202" s="37"/>
      <c r="D202" s="37"/>
    </row>
    <row r="203" spans="1:4">
      <c r="A203" s="36" t="s">
        <v>147</v>
      </c>
      <c r="B203" s="37">
        <v>569.75</v>
      </c>
      <c r="C203" s="37"/>
      <c r="D203" s="37"/>
    </row>
    <row r="204" spans="1:4">
      <c r="A204" s="36" t="s">
        <v>147</v>
      </c>
      <c r="B204" s="37">
        <v>579.75</v>
      </c>
      <c r="C204" s="37"/>
      <c r="D204" s="37"/>
    </row>
    <row r="205" spans="1:4">
      <c r="A205" s="36" t="s">
        <v>147</v>
      </c>
      <c r="B205" s="37">
        <v>589.75</v>
      </c>
      <c r="C205" s="37"/>
      <c r="D205" s="37"/>
    </row>
    <row r="206" spans="1:4">
      <c r="A206" s="36" t="s">
        <v>147</v>
      </c>
      <c r="B206" s="37">
        <v>599.75</v>
      </c>
      <c r="C206" s="37"/>
      <c r="D206" s="37"/>
    </row>
    <row r="207" spans="1:4">
      <c r="A207" s="36" t="s">
        <v>147</v>
      </c>
      <c r="B207" s="37">
        <v>610.75</v>
      </c>
      <c r="C207" s="37"/>
      <c r="D207" s="37"/>
    </row>
    <row r="208" spans="1:4">
      <c r="A208" s="36" t="s">
        <v>147</v>
      </c>
      <c r="B208" s="37">
        <v>620.75</v>
      </c>
      <c r="C208" s="37"/>
      <c r="D208" s="37"/>
    </row>
    <row r="209" spans="1:4">
      <c r="A209" s="36" t="s">
        <v>147</v>
      </c>
      <c r="B209" s="37">
        <v>630.75</v>
      </c>
      <c r="C209" s="37"/>
      <c r="D209" s="37"/>
    </row>
    <row r="210" spans="1:4">
      <c r="A210" s="36" t="s">
        <v>147</v>
      </c>
      <c r="B210" s="37">
        <v>640.75</v>
      </c>
      <c r="C210" s="37"/>
      <c r="D210" s="37"/>
    </row>
    <row r="211" spans="1:4">
      <c r="A211" s="36" t="s">
        <v>147</v>
      </c>
      <c r="B211" s="37">
        <v>650.75</v>
      </c>
      <c r="C211" s="37"/>
      <c r="D211" s="37"/>
    </row>
    <row r="212" spans="1:4">
      <c r="A212" s="36" t="s">
        <v>147</v>
      </c>
      <c r="B212" s="37">
        <v>660.75</v>
      </c>
      <c r="C212" s="37"/>
      <c r="D212" s="37"/>
    </row>
    <row r="213" spans="1:4">
      <c r="A213" s="36" t="s">
        <v>147</v>
      </c>
      <c r="B213" s="37">
        <v>669.75</v>
      </c>
      <c r="C213" s="37"/>
      <c r="D213" s="37"/>
    </row>
    <row r="214" spans="1:4">
      <c r="A214" s="36" t="s">
        <v>147</v>
      </c>
      <c r="B214" s="37">
        <v>680.75</v>
      </c>
      <c r="C214" s="37"/>
      <c r="D214" s="37"/>
    </row>
    <row r="215" spans="1:4">
      <c r="A215" s="36" t="s">
        <v>147</v>
      </c>
      <c r="B215" s="37">
        <v>689.75</v>
      </c>
      <c r="C215" s="37"/>
      <c r="D215" s="37"/>
    </row>
    <row r="216" spans="1:4">
      <c r="A216" s="36" t="s">
        <v>147</v>
      </c>
      <c r="B216" s="37">
        <v>700.75</v>
      </c>
      <c r="C216" s="37"/>
      <c r="D216" s="37"/>
    </row>
    <row r="217" spans="1:4">
      <c r="A217" s="36" t="s">
        <v>147</v>
      </c>
      <c r="B217" s="37">
        <v>710.75</v>
      </c>
      <c r="C217" s="37"/>
      <c r="D217" s="37"/>
    </row>
    <row r="218" spans="1:4">
      <c r="A218" s="36" t="s">
        <v>147</v>
      </c>
      <c r="B218" s="37">
        <v>721.75</v>
      </c>
      <c r="C218" s="37"/>
      <c r="D218" s="37"/>
    </row>
    <row r="219" spans="1:4">
      <c r="A219" s="36" t="s">
        <v>147</v>
      </c>
      <c r="B219" s="37">
        <v>729.25</v>
      </c>
      <c r="C219" s="37"/>
      <c r="D219" s="37"/>
    </row>
    <row r="220" spans="1:4">
      <c r="A220" s="36" t="s">
        <v>147</v>
      </c>
      <c r="B220" s="37">
        <v>741.75</v>
      </c>
      <c r="C220" s="37"/>
      <c r="D220" s="37"/>
    </row>
    <row r="221" spans="1:4">
      <c r="A221" s="36" t="s">
        <v>147</v>
      </c>
      <c r="B221" s="37">
        <v>748.75</v>
      </c>
      <c r="C221" s="37"/>
      <c r="D221" s="37"/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7"/>
  <sheetViews>
    <sheetView zoomScale="69" zoomScaleNormal="75" zoomScalePageLayoutView="75" workbookViewId="0"/>
  </sheetViews>
  <sheetFormatPr defaultColWidth="10.796875" defaultRowHeight="15.6"/>
  <cols>
    <col min="1" max="1" width="19.19921875" style="49" bestFit="1" customWidth="1"/>
    <col min="2" max="3" width="9.296875" style="49" bestFit="1" customWidth="1"/>
    <col min="4" max="5" width="10.796875" style="49"/>
    <col min="6" max="7" width="10.796875" style="49" customWidth="1"/>
    <col min="8" max="8" width="10.796875" style="49"/>
    <col min="9" max="9" width="19.796875" style="49" customWidth="1"/>
    <col min="10" max="16384" width="10.796875" style="49"/>
  </cols>
  <sheetData>
    <row r="1" spans="1:9" ht="90.6">
      <c r="A1" s="45" t="s">
        <v>0</v>
      </c>
      <c r="B1" s="46" t="s">
        <v>161</v>
      </c>
      <c r="C1" s="46" t="s">
        <v>162</v>
      </c>
      <c r="D1" s="46" t="s">
        <v>150</v>
      </c>
      <c r="E1" s="241" t="s">
        <v>188</v>
      </c>
      <c r="F1" s="47" t="s">
        <v>146</v>
      </c>
      <c r="G1" s="47" t="s">
        <v>181</v>
      </c>
      <c r="H1" s="47" t="s">
        <v>160</v>
      </c>
      <c r="I1" s="48" t="s">
        <v>163</v>
      </c>
    </row>
    <row r="2" spans="1:9">
      <c r="A2" s="50" t="s">
        <v>164</v>
      </c>
      <c r="B2" s="51">
        <v>13</v>
      </c>
      <c r="C2" s="51">
        <v>14.5</v>
      </c>
      <c r="D2" s="51">
        <v>13.75</v>
      </c>
      <c r="E2" s="7">
        <v>74.351875000000007</v>
      </c>
      <c r="F2" s="51">
        <v>2</v>
      </c>
      <c r="G2" s="7">
        <v>0.86206896551724133</v>
      </c>
      <c r="H2" s="51">
        <v>232</v>
      </c>
      <c r="I2" s="51" t="s">
        <v>165</v>
      </c>
    </row>
    <row r="3" spans="1:9">
      <c r="A3" s="50" t="s">
        <v>164</v>
      </c>
      <c r="B3" s="51">
        <v>14.5</v>
      </c>
      <c r="C3" s="51">
        <v>16</v>
      </c>
      <c r="D3" s="51">
        <v>15.25</v>
      </c>
      <c r="E3" s="7">
        <v>75.959424999999996</v>
      </c>
      <c r="F3" s="51"/>
      <c r="G3" s="7">
        <v>0</v>
      </c>
      <c r="H3" s="51">
        <v>41</v>
      </c>
      <c r="I3" s="51" t="s">
        <v>166</v>
      </c>
    </row>
    <row r="4" spans="1:9">
      <c r="A4" s="50" t="s">
        <v>164</v>
      </c>
      <c r="B4" s="51">
        <v>16</v>
      </c>
      <c r="C4" s="51">
        <v>17.5</v>
      </c>
      <c r="D4" s="51">
        <v>16.75</v>
      </c>
      <c r="E4" s="7">
        <v>77.566974999999999</v>
      </c>
      <c r="F4" s="51">
        <v>1</v>
      </c>
      <c r="G4" s="7">
        <v>3.125</v>
      </c>
      <c r="H4" s="51">
        <v>32</v>
      </c>
      <c r="I4" s="51" t="s">
        <v>166</v>
      </c>
    </row>
    <row r="5" spans="1:9">
      <c r="A5" s="50" t="s">
        <v>164</v>
      </c>
      <c r="B5" s="51">
        <v>17.5</v>
      </c>
      <c r="C5" s="51">
        <v>19</v>
      </c>
      <c r="D5" s="51">
        <v>18.25</v>
      </c>
      <c r="E5" s="7">
        <v>79.174525000000003</v>
      </c>
      <c r="F5" s="51"/>
      <c r="G5" s="7">
        <v>0</v>
      </c>
      <c r="H5" s="51">
        <v>6</v>
      </c>
      <c r="I5" s="51" t="s">
        <v>166</v>
      </c>
    </row>
    <row r="6" spans="1:9">
      <c r="A6" s="50" t="s">
        <v>164</v>
      </c>
      <c r="B6" s="51">
        <v>19</v>
      </c>
      <c r="C6" s="51">
        <v>20</v>
      </c>
      <c r="D6" s="51">
        <v>19.5</v>
      </c>
      <c r="E6" s="7">
        <v>80.514150000000001</v>
      </c>
      <c r="F6" s="51"/>
      <c r="G6" s="7">
        <v>0</v>
      </c>
      <c r="H6" s="51">
        <v>3</v>
      </c>
      <c r="I6" s="51" t="s">
        <v>166</v>
      </c>
    </row>
    <row r="7" spans="1:9">
      <c r="A7" s="50" t="s">
        <v>164</v>
      </c>
      <c r="B7" s="51">
        <v>23</v>
      </c>
      <c r="C7" s="51">
        <v>24</v>
      </c>
      <c r="D7" s="51">
        <v>23.5</v>
      </c>
      <c r="E7" s="7">
        <v>84.80095</v>
      </c>
      <c r="F7" s="51"/>
      <c r="G7" s="7">
        <v>0</v>
      </c>
      <c r="H7" s="51">
        <v>1</v>
      </c>
      <c r="I7" s="51" t="s">
        <v>166</v>
      </c>
    </row>
    <row r="8" spans="1:9">
      <c r="A8" s="50" t="s">
        <v>164</v>
      </c>
      <c r="B8" s="51">
        <v>30</v>
      </c>
      <c r="C8" s="51">
        <v>31.5</v>
      </c>
      <c r="D8" s="51">
        <v>30.75</v>
      </c>
      <c r="E8" s="7">
        <v>92.570774999999998</v>
      </c>
      <c r="F8" s="51"/>
      <c r="G8" s="7">
        <v>0</v>
      </c>
      <c r="H8" s="51">
        <v>25</v>
      </c>
      <c r="I8" s="51" t="s">
        <v>166</v>
      </c>
    </row>
    <row r="9" spans="1:9">
      <c r="A9" s="50" t="s">
        <v>164</v>
      </c>
      <c r="B9" s="51">
        <v>31.5</v>
      </c>
      <c r="C9" s="51">
        <v>33</v>
      </c>
      <c r="D9" s="51">
        <v>32.25</v>
      </c>
      <c r="E9" s="7">
        <v>94.178325000000001</v>
      </c>
      <c r="F9" s="51">
        <v>1</v>
      </c>
      <c r="G9" s="7">
        <v>0.64102564102564097</v>
      </c>
      <c r="H9" s="51">
        <v>156</v>
      </c>
      <c r="I9" s="51" t="s">
        <v>166</v>
      </c>
    </row>
    <row r="10" spans="1:9">
      <c r="A10" s="51" t="s">
        <v>164</v>
      </c>
      <c r="B10" s="51">
        <v>32</v>
      </c>
      <c r="C10" s="51">
        <v>33.5</v>
      </c>
      <c r="D10" s="51">
        <v>32.75</v>
      </c>
      <c r="E10" s="7">
        <v>94.714175000000012</v>
      </c>
      <c r="F10" s="52">
        <v>0</v>
      </c>
      <c r="G10" s="7">
        <v>0</v>
      </c>
      <c r="H10" s="51">
        <v>98</v>
      </c>
      <c r="I10" s="51" t="s">
        <v>167</v>
      </c>
    </row>
    <row r="11" spans="1:9">
      <c r="A11" s="50" t="s">
        <v>164</v>
      </c>
      <c r="B11" s="51">
        <v>33</v>
      </c>
      <c r="C11" s="51">
        <v>34.5</v>
      </c>
      <c r="D11" s="51">
        <v>33.75</v>
      </c>
      <c r="E11" s="7">
        <v>95.785875000000004</v>
      </c>
      <c r="F11" s="51"/>
      <c r="G11" s="7">
        <v>0</v>
      </c>
      <c r="H11" s="51">
        <v>110</v>
      </c>
      <c r="I11" s="51" t="s">
        <v>166</v>
      </c>
    </row>
    <row r="12" spans="1:9">
      <c r="A12" s="50" t="s">
        <v>164</v>
      </c>
      <c r="B12" s="51">
        <v>34.5</v>
      </c>
      <c r="C12" s="51">
        <v>36</v>
      </c>
      <c r="D12" s="51">
        <v>35.25</v>
      </c>
      <c r="E12" s="7">
        <v>97.393425000000008</v>
      </c>
      <c r="F12" s="51"/>
      <c r="G12" s="7">
        <v>0</v>
      </c>
      <c r="H12" s="51">
        <v>166</v>
      </c>
      <c r="I12" s="51" t="s">
        <v>166</v>
      </c>
    </row>
    <row r="13" spans="1:9">
      <c r="A13" s="50" t="s">
        <v>164</v>
      </c>
      <c r="B13" s="51">
        <v>36</v>
      </c>
      <c r="C13" s="51">
        <v>37</v>
      </c>
      <c r="D13" s="51">
        <v>36.5</v>
      </c>
      <c r="E13" s="7">
        <v>98.733050000000006</v>
      </c>
      <c r="F13" s="51"/>
      <c r="G13" s="7">
        <v>0</v>
      </c>
      <c r="H13" s="51">
        <v>44</v>
      </c>
      <c r="I13" s="51" t="s">
        <v>166</v>
      </c>
    </row>
    <row r="14" spans="1:9">
      <c r="A14" s="50" t="s">
        <v>164</v>
      </c>
      <c r="B14" s="51">
        <v>45</v>
      </c>
      <c r="C14" s="51">
        <v>46</v>
      </c>
      <c r="D14" s="51">
        <v>45.5</v>
      </c>
      <c r="E14" s="7">
        <v>108.37835000000001</v>
      </c>
      <c r="F14" s="51"/>
      <c r="G14" s="7">
        <v>0</v>
      </c>
      <c r="H14" s="51">
        <v>1</v>
      </c>
      <c r="I14" s="51" t="s">
        <v>166</v>
      </c>
    </row>
    <row r="15" spans="1:9">
      <c r="A15" s="50" t="s">
        <v>164</v>
      </c>
      <c r="B15" s="51">
        <v>54</v>
      </c>
      <c r="C15" s="51">
        <v>55.5</v>
      </c>
      <c r="D15" s="51">
        <v>54.75</v>
      </c>
      <c r="E15" s="7">
        <v>118.29157499999999</v>
      </c>
      <c r="F15" s="51"/>
      <c r="G15" s="7">
        <v>0</v>
      </c>
      <c r="H15" s="51">
        <v>4</v>
      </c>
      <c r="I15" s="51" t="s">
        <v>166</v>
      </c>
    </row>
    <row r="16" spans="1:9">
      <c r="A16" s="50" t="s">
        <v>164</v>
      </c>
      <c r="B16" s="51">
        <v>55.5</v>
      </c>
      <c r="C16" s="51">
        <v>57</v>
      </c>
      <c r="D16" s="51">
        <v>56.25</v>
      </c>
      <c r="E16" s="7">
        <v>119.899125</v>
      </c>
      <c r="F16" s="51"/>
      <c r="G16" s="7">
        <v>0</v>
      </c>
      <c r="H16" s="51">
        <v>3</v>
      </c>
      <c r="I16" s="51" t="s">
        <v>166</v>
      </c>
    </row>
    <row r="17" spans="1:9">
      <c r="A17" s="50" t="s">
        <v>164</v>
      </c>
      <c r="B17" s="51">
        <v>57</v>
      </c>
      <c r="C17" s="51">
        <v>58.5</v>
      </c>
      <c r="D17" s="51">
        <v>57.75</v>
      </c>
      <c r="E17" s="7">
        <v>121.506675</v>
      </c>
      <c r="F17" s="51"/>
      <c r="G17" s="7">
        <v>0</v>
      </c>
      <c r="H17" s="51">
        <v>2</v>
      </c>
      <c r="I17" s="51" t="s">
        <v>166</v>
      </c>
    </row>
    <row r="18" spans="1:9">
      <c r="A18" s="50" t="s">
        <v>164</v>
      </c>
      <c r="B18" s="51">
        <v>58.5</v>
      </c>
      <c r="C18" s="51">
        <v>60</v>
      </c>
      <c r="D18" s="51">
        <v>59.25</v>
      </c>
      <c r="E18" s="7">
        <v>123.114225</v>
      </c>
      <c r="F18" s="51"/>
      <c r="G18" s="7">
        <v>0</v>
      </c>
      <c r="H18" s="51">
        <v>2</v>
      </c>
      <c r="I18" s="51" t="s">
        <v>166</v>
      </c>
    </row>
    <row r="19" spans="1:9">
      <c r="A19" s="50" t="s">
        <v>164</v>
      </c>
      <c r="B19" s="51">
        <v>60</v>
      </c>
      <c r="C19" s="51">
        <v>61.5</v>
      </c>
      <c r="D19" s="51">
        <v>60.75</v>
      </c>
      <c r="E19" s="7">
        <v>124.72177500000001</v>
      </c>
      <c r="F19" s="51"/>
      <c r="G19" s="7">
        <v>0</v>
      </c>
      <c r="H19" s="51">
        <v>7</v>
      </c>
      <c r="I19" s="51" t="s">
        <v>166</v>
      </c>
    </row>
    <row r="20" spans="1:9">
      <c r="A20" s="50" t="s">
        <v>164</v>
      </c>
      <c r="B20" s="51">
        <v>61.5</v>
      </c>
      <c r="C20" s="51">
        <v>63</v>
      </c>
      <c r="D20" s="51">
        <v>62.25</v>
      </c>
      <c r="E20" s="7">
        <v>126.32932500000001</v>
      </c>
      <c r="F20" s="51"/>
      <c r="G20" s="7">
        <v>0</v>
      </c>
      <c r="H20" s="51">
        <v>156</v>
      </c>
      <c r="I20" s="51" t="s">
        <v>166</v>
      </c>
    </row>
    <row r="21" spans="1:9">
      <c r="A21" s="51" t="s">
        <v>164</v>
      </c>
      <c r="B21" s="51">
        <v>62</v>
      </c>
      <c r="C21" s="51">
        <v>63.5</v>
      </c>
      <c r="D21" s="51">
        <v>62.75</v>
      </c>
      <c r="E21" s="7">
        <v>126.86517500000001</v>
      </c>
      <c r="F21" s="52">
        <v>0</v>
      </c>
      <c r="G21" s="7">
        <v>0</v>
      </c>
      <c r="H21" s="51">
        <v>235</v>
      </c>
      <c r="I21" s="51" t="s">
        <v>168</v>
      </c>
    </row>
    <row r="22" spans="1:9">
      <c r="A22" s="50" t="s">
        <v>164</v>
      </c>
      <c r="B22" s="51">
        <v>63</v>
      </c>
      <c r="C22" s="51">
        <v>64.5</v>
      </c>
      <c r="D22" s="51">
        <v>63.75</v>
      </c>
      <c r="E22" s="7">
        <v>127.936875</v>
      </c>
      <c r="F22" s="51"/>
      <c r="G22" s="7">
        <v>0</v>
      </c>
      <c r="H22" s="51">
        <v>226</v>
      </c>
      <c r="I22" s="51" t="s">
        <v>166</v>
      </c>
    </row>
    <row r="23" spans="1:9">
      <c r="A23" s="50" t="s">
        <v>164</v>
      </c>
      <c r="B23" s="51">
        <v>64.5</v>
      </c>
      <c r="C23" s="51">
        <v>66</v>
      </c>
      <c r="D23" s="51">
        <v>65.25</v>
      </c>
      <c r="E23" s="7">
        <v>129.54442499999999</v>
      </c>
      <c r="F23" s="51"/>
      <c r="G23" s="7">
        <v>0</v>
      </c>
      <c r="H23" s="51">
        <v>170</v>
      </c>
      <c r="I23" s="51" t="s">
        <v>166</v>
      </c>
    </row>
    <row r="24" spans="1:9">
      <c r="A24" s="50" t="s">
        <v>164</v>
      </c>
      <c r="B24" s="51">
        <v>66</v>
      </c>
      <c r="C24" s="51">
        <v>67.5</v>
      </c>
      <c r="D24" s="51">
        <v>66.75</v>
      </c>
      <c r="E24" s="7">
        <v>131.15197499999999</v>
      </c>
      <c r="F24" s="51"/>
      <c r="G24" s="7">
        <v>0</v>
      </c>
      <c r="H24" s="51">
        <v>108</v>
      </c>
      <c r="I24" s="51" t="s">
        <v>166</v>
      </c>
    </row>
    <row r="25" spans="1:9">
      <c r="A25" s="50" t="s">
        <v>164</v>
      </c>
      <c r="B25" s="51">
        <v>67.5</v>
      </c>
      <c r="C25" s="51">
        <v>69</v>
      </c>
      <c r="D25" s="51">
        <v>68.25</v>
      </c>
      <c r="E25" s="7">
        <v>132.759525</v>
      </c>
      <c r="F25" s="51"/>
      <c r="G25" s="7">
        <v>0</v>
      </c>
      <c r="H25" s="51">
        <v>67</v>
      </c>
      <c r="I25" s="51" t="s">
        <v>166</v>
      </c>
    </row>
    <row r="26" spans="1:9">
      <c r="A26" s="50" t="s">
        <v>164</v>
      </c>
      <c r="B26" s="51">
        <v>85</v>
      </c>
      <c r="C26" s="51">
        <v>86</v>
      </c>
      <c r="D26" s="51">
        <v>85.5</v>
      </c>
      <c r="E26" s="7">
        <v>151.24635000000001</v>
      </c>
      <c r="F26" s="51"/>
      <c r="G26" s="7" t="e">
        <v>#DIV/0!</v>
      </c>
      <c r="H26" s="51">
        <v>0</v>
      </c>
      <c r="I26" s="51" t="s">
        <v>166</v>
      </c>
    </row>
    <row r="27" spans="1:9">
      <c r="A27" s="50" t="s">
        <v>164</v>
      </c>
      <c r="B27" s="51">
        <v>95</v>
      </c>
      <c r="C27" s="51">
        <v>96</v>
      </c>
      <c r="D27" s="51">
        <v>95.5</v>
      </c>
      <c r="E27" s="7">
        <v>161.96334999999999</v>
      </c>
      <c r="F27" s="51"/>
      <c r="G27" s="7" t="e">
        <v>#DIV/0!</v>
      </c>
      <c r="H27" s="51">
        <v>0</v>
      </c>
      <c r="I27" s="51" t="s">
        <v>166</v>
      </c>
    </row>
    <row r="28" spans="1:9">
      <c r="A28" s="50" t="s">
        <v>164</v>
      </c>
      <c r="B28" s="51">
        <v>105</v>
      </c>
      <c r="C28" s="51">
        <v>106</v>
      </c>
      <c r="D28" s="51">
        <v>105.5</v>
      </c>
      <c r="E28" s="7">
        <v>172.68035</v>
      </c>
      <c r="F28" s="51"/>
      <c r="G28" s="7" t="e">
        <v>#DIV/0!</v>
      </c>
      <c r="H28" s="51">
        <v>0</v>
      </c>
      <c r="I28" s="51" t="s">
        <v>166</v>
      </c>
    </row>
    <row r="29" spans="1:9">
      <c r="A29" s="50" t="s">
        <v>164</v>
      </c>
      <c r="B29" s="51">
        <v>115</v>
      </c>
      <c r="C29" s="51">
        <v>116</v>
      </c>
      <c r="D29" s="51">
        <v>115.5</v>
      </c>
      <c r="E29" s="7">
        <v>183.39735000000002</v>
      </c>
      <c r="F29" s="51"/>
      <c r="G29" s="7" t="e">
        <v>#DIV/0!</v>
      </c>
      <c r="H29" s="51">
        <v>0</v>
      </c>
      <c r="I29" s="51" t="s">
        <v>166</v>
      </c>
    </row>
    <row r="30" spans="1:9">
      <c r="A30" s="50" t="s">
        <v>164</v>
      </c>
      <c r="B30" s="51">
        <v>125</v>
      </c>
      <c r="C30" s="51">
        <v>126</v>
      </c>
      <c r="D30" s="51">
        <v>125.5</v>
      </c>
      <c r="E30" s="7">
        <v>194.11435</v>
      </c>
      <c r="F30" s="51"/>
      <c r="G30" s="7" t="e">
        <v>#DIV/0!</v>
      </c>
      <c r="H30" s="51">
        <v>0</v>
      </c>
      <c r="I30" s="51" t="s">
        <v>166</v>
      </c>
    </row>
    <row r="31" spans="1:9">
      <c r="A31" s="50" t="s">
        <v>164</v>
      </c>
      <c r="B31" s="51">
        <v>128</v>
      </c>
      <c r="C31" s="51">
        <v>129.5</v>
      </c>
      <c r="D31" s="51">
        <v>128.75</v>
      </c>
      <c r="E31" s="7">
        <v>197.597375</v>
      </c>
      <c r="F31" s="51"/>
      <c r="G31" s="7">
        <v>0</v>
      </c>
      <c r="H31" s="51">
        <v>225</v>
      </c>
      <c r="I31" s="51" t="s">
        <v>166</v>
      </c>
    </row>
    <row r="32" spans="1:9">
      <c r="A32" s="51" t="s">
        <v>164</v>
      </c>
      <c r="B32" s="51">
        <v>129</v>
      </c>
      <c r="C32" s="51">
        <v>130.5</v>
      </c>
      <c r="D32" s="51">
        <v>129.75</v>
      </c>
      <c r="E32" s="7">
        <v>198.66907500000002</v>
      </c>
      <c r="F32" s="52">
        <v>0</v>
      </c>
      <c r="G32" s="7">
        <v>0</v>
      </c>
      <c r="H32" s="51">
        <v>178</v>
      </c>
      <c r="I32" s="51" t="s">
        <v>167</v>
      </c>
    </row>
    <row r="33" spans="1:9">
      <c r="A33" s="50" t="s">
        <v>164</v>
      </c>
      <c r="B33" s="51">
        <v>129.5</v>
      </c>
      <c r="C33" s="51">
        <v>131</v>
      </c>
      <c r="D33" s="51">
        <v>130.25</v>
      </c>
      <c r="E33" s="7">
        <v>199.204925</v>
      </c>
      <c r="F33" s="51"/>
      <c r="G33" s="7">
        <v>0</v>
      </c>
      <c r="H33" s="51">
        <v>303</v>
      </c>
      <c r="I33" s="51" t="s">
        <v>166</v>
      </c>
    </row>
    <row r="34" spans="1:9">
      <c r="A34" s="50" t="s">
        <v>164</v>
      </c>
      <c r="B34" s="51">
        <v>131</v>
      </c>
      <c r="C34" s="51">
        <v>132.5</v>
      </c>
      <c r="D34" s="51">
        <v>131.75</v>
      </c>
      <c r="E34" s="7">
        <v>200.81247500000001</v>
      </c>
      <c r="F34" s="51"/>
      <c r="G34" s="7">
        <v>0</v>
      </c>
      <c r="H34" s="51">
        <v>326</v>
      </c>
      <c r="I34" s="51" t="s">
        <v>166</v>
      </c>
    </row>
    <row r="35" spans="1:9">
      <c r="A35" s="50" t="s">
        <v>164</v>
      </c>
      <c r="B35" s="51">
        <v>132.5</v>
      </c>
      <c r="C35" s="51">
        <v>134</v>
      </c>
      <c r="D35" s="51">
        <v>133.25</v>
      </c>
      <c r="E35" s="7">
        <v>202.42002500000001</v>
      </c>
      <c r="F35" s="51"/>
      <c r="G35" s="7">
        <v>0</v>
      </c>
      <c r="H35" s="51">
        <v>242</v>
      </c>
      <c r="I35" s="51" t="s">
        <v>166</v>
      </c>
    </row>
    <row r="36" spans="1:9">
      <c r="A36" s="50" t="s">
        <v>164</v>
      </c>
      <c r="B36" s="51">
        <v>134</v>
      </c>
      <c r="C36" s="51">
        <v>135.5</v>
      </c>
      <c r="D36" s="51">
        <v>134.75</v>
      </c>
      <c r="E36" s="7">
        <v>204.02757500000001</v>
      </c>
      <c r="F36" s="51"/>
      <c r="G36" s="7">
        <v>0</v>
      </c>
      <c r="H36" s="51">
        <v>45</v>
      </c>
      <c r="I36" s="51" t="s">
        <v>166</v>
      </c>
    </row>
    <row r="37" spans="1:9">
      <c r="A37" s="50" t="s">
        <v>164</v>
      </c>
      <c r="B37" s="51">
        <v>135.5</v>
      </c>
      <c r="C37" s="51">
        <v>137</v>
      </c>
      <c r="D37" s="51">
        <v>136.25</v>
      </c>
      <c r="E37" s="7">
        <v>205.63512500000002</v>
      </c>
      <c r="F37" s="51"/>
      <c r="G37" s="7">
        <v>0</v>
      </c>
      <c r="H37" s="51">
        <v>19</v>
      </c>
      <c r="I37" s="51" t="s">
        <v>166</v>
      </c>
    </row>
    <row r="38" spans="1:9">
      <c r="A38" s="51" t="s">
        <v>164</v>
      </c>
      <c r="B38" s="51">
        <v>136.5</v>
      </c>
      <c r="C38" s="51">
        <v>138</v>
      </c>
      <c r="D38" s="51">
        <v>137.25</v>
      </c>
      <c r="E38" s="7">
        <v>206.70682500000004</v>
      </c>
      <c r="F38" s="52">
        <v>0</v>
      </c>
      <c r="G38" s="7">
        <v>0</v>
      </c>
      <c r="H38" s="51">
        <v>117</v>
      </c>
      <c r="I38" s="51" t="s">
        <v>167</v>
      </c>
    </row>
    <row r="39" spans="1:9">
      <c r="A39" s="50" t="s">
        <v>164</v>
      </c>
      <c r="B39" s="51">
        <v>137</v>
      </c>
      <c r="C39" s="51">
        <v>138.5</v>
      </c>
      <c r="D39" s="51">
        <v>137.75</v>
      </c>
      <c r="E39" s="7">
        <v>207.24267500000002</v>
      </c>
      <c r="F39" s="51"/>
      <c r="G39" s="7">
        <v>0</v>
      </c>
      <c r="H39" s="51">
        <v>8</v>
      </c>
      <c r="I39" s="51" t="s">
        <v>166</v>
      </c>
    </row>
    <row r="40" spans="1:9">
      <c r="A40" s="50" t="s">
        <v>164</v>
      </c>
      <c r="B40" s="51">
        <v>138.5</v>
      </c>
      <c r="C40" s="51">
        <v>140</v>
      </c>
      <c r="D40" s="51">
        <v>139.25</v>
      </c>
      <c r="E40" s="7">
        <v>208.85022500000002</v>
      </c>
      <c r="F40" s="51"/>
      <c r="G40" s="7">
        <v>0</v>
      </c>
      <c r="H40" s="51">
        <v>81</v>
      </c>
      <c r="I40" s="51" t="s">
        <v>166</v>
      </c>
    </row>
    <row r="41" spans="1:9">
      <c r="A41" s="50" t="s">
        <v>164</v>
      </c>
      <c r="B41" s="51">
        <v>140</v>
      </c>
      <c r="C41" s="51">
        <v>141.5</v>
      </c>
      <c r="D41" s="51">
        <v>140.75</v>
      </c>
      <c r="E41" s="7">
        <v>210.45777500000003</v>
      </c>
      <c r="F41" s="51"/>
      <c r="G41" s="7">
        <v>0</v>
      </c>
      <c r="H41" s="51">
        <v>28</v>
      </c>
      <c r="I41" s="51" t="s">
        <v>166</v>
      </c>
    </row>
    <row r="42" spans="1:9">
      <c r="A42" s="50" t="s">
        <v>164</v>
      </c>
      <c r="B42" s="51">
        <v>141.5</v>
      </c>
      <c r="C42" s="51">
        <v>143</v>
      </c>
      <c r="D42" s="51">
        <v>142.25</v>
      </c>
      <c r="E42" s="7">
        <v>212.06532500000003</v>
      </c>
      <c r="F42" s="51"/>
      <c r="G42" s="7">
        <v>0</v>
      </c>
      <c r="H42" s="51">
        <v>40</v>
      </c>
      <c r="I42" s="51" t="s">
        <v>166</v>
      </c>
    </row>
    <row r="43" spans="1:9">
      <c r="A43" s="50" t="s">
        <v>164</v>
      </c>
      <c r="B43" s="51">
        <v>143</v>
      </c>
      <c r="C43" s="51">
        <v>144.5</v>
      </c>
      <c r="D43" s="51">
        <v>143.75</v>
      </c>
      <c r="E43" s="7">
        <v>213.67287500000003</v>
      </c>
      <c r="F43" s="51"/>
      <c r="G43" s="7">
        <v>0</v>
      </c>
      <c r="H43" s="51">
        <v>222</v>
      </c>
      <c r="I43" s="51" t="s">
        <v>166</v>
      </c>
    </row>
    <row r="44" spans="1:9">
      <c r="A44" s="50" t="s">
        <v>164</v>
      </c>
      <c r="B44" s="51">
        <v>144.5</v>
      </c>
      <c r="C44" s="51">
        <v>146</v>
      </c>
      <c r="D44" s="51">
        <v>145.25</v>
      </c>
      <c r="E44" s="7">
        <v>215.28042500000004</v>
      </c>
      <c r="F44" s="51"/>
      <c r="G44" s="7">
        <v>0</v>
      </c>
      <c r="H44" s="51">
        <v>315</v>
      </c>
      <c r="I44" s="51" t="s">
        <v>166</v>
      </c>
    </row>
    <row r="45" spans="1:9">
      <c r="A45" s="50" t="s">
        <v>164</v>
      </c>
      <c r="B45" s="51">
        <v>146</v>
      </c>
      <c r="C45" s="51">
        <v>147</v>
      </c>
      <c r="D45" s="51">
        <v>146.5</v>
      </c>
      <c r="E45" s="7">
        <v>216.62004999999999</v>
      </c>
      <c r="F45" s="51"/>
      <c r="G45" s="7">
        <v>0</v>
      </c>
      <c r="H45" s="51">
        <v>222</v>
      </c>
      <c r="I45" s="51" t="s">
        <v>166</v>
      </c>
    </row>
    <row r="46" spans="1:9">
      <c r="A46" s="50" t="s">
        <v>164</v>
      </c>
      <c r="B46" s="51">
        <v>147</v>
      </c>
      <c r="C46" s="51">
        <v>148</v>
      </c>
      <c r="D46" s="51">
        <v>147.5</v>
      </c>
      <c r="E46" s="7">
        <v>217.69175000000001</v>
      </c>
      <c r="F46" s="51"/>
      <c r="G46" s="7">
        <v>0</v>
      </c>
      <c r="H46" s="51">
        <v>209</v>
      </c>
      <c r="I46" s="51" t="s">
        <v>166</v>
      </c>
    </row>
    <row r="47" spans="1:9">
      <c r="A47" s="50" t="s">
        <v>164</v>
      </c>
      <c r="B47" s="51">
        <v>156</v>
      </c>
      <c r="C47" s="51">
        <v>157.5</v>
      </c>
      <c r="D47" s="51">
        <v>156.75</v>
      </c>
      <c r="E47" s="7">
        <v>227.60497500000002</v>
      </c>
      <c r="F47" s="51"/>
      <c r="G47" s="7">
        <v>0</v>
      </c>
      <c r="H47" s="51">
        <v>71</v>
      </c>
      <c r="I47" s="51" t="s">
        <v>166</v>
      </c>
    </row>
    <row r="48" spans="1:9">
      <c r="A48" s="50" t="s">
        <v>164</v>
      </c>
      <c r="B48" s="51">
        <v>157.5</v>
      </c>
      <c r="C48" s="51">
        <v>159</v>
      </c>
      <c r="D48" s="51">
        <v>158.25</v>
      </c>
      <c r="E48" s="7">
        <v>229.21252500000003</v>
      </c>
      <c r="F48" s="51"/>
      <c r="G48" s="7">
        <v>0</v>
      </c>
      <c r="H48" s="51">
        <v>21</v>
      </c>
      <c r="I48" s="51" t="s">
        <v>166</v>
      </c>
    </row>
    <row r="49" spans="1:9">
      <c r="A49" s="50" t="s">
        <v>164</v>
      </c>
      <c r="B49" s="51">
        <v>159</v>
      </c>
      <c r="C49" s="51">
        <v>160.5</v>
      </c>
      <c r="D49" s="51">
        <v>159.75</v>
      </c>
      <c r="E49" s="7">
        <v>230.82007500000003</v>
      </c>
      <c r="F49" s="51"/>
      <c r="G49" s="7">
        <v>0</v>
      </c>
      <c r="H49" s="51">
        <v>154</v>
      </c>
      <c r="I49" s="51" t="s">
        <v>165</v>
      </c>
    </row>
    <row r="50" spans="1:9">
      <c r="A50" s="50" t="s">
        <v>164</v>
      </c>
      <c r="B50" s="51">
        <v>160.5</v>
      </c>
      <c r="C50" s="51">
        <v>162</v>
      </c>
      <c r="D50" s="51">
        <v>161.25</v>
      </c>
      <c r="E50" s="7">
        <v>232.42762500000003</v>
      </c>
      <c r="F50" s="51"/>
      <c r="G50" s="7">
        <v>0</v>
      </c>
      <c r="H50" s="51">
        <v>30</v>
      </c>
      <c r="I50" s="51" t="s">
        <v>166</v>
      </c>
    </row>
    <row r="51" spans="1:9">
      <c r="A51" s="50" t="s">
        <v>164</v>
      </c>
      <c r="B51" s="51">
        <v>162</v>
      </c>
      <c r="C51" s="51">
        <v>163.5</v>
      </c>
      <c r="D51" s="51">
        <v>162.75</v>
      </c>
      <c r="E51" s="7">
        <v>234.03517500000004</v>
      </c>
      <c r="F51" s="51"/>
      <c r="G51" s="7">
        <v>0</v>
      </c>
      <c r="H51" s="51">
        <v>413</v>
      </c>
      <c r="I51" s="51" t="s">
        <v>166</v>
      </c>
    </row>
    <row r="52" spans="1:9">
      <c r="A52" s="50" t="s">
        <v>164</v>
      </c>
      <c r="B52" s="51">
        <v>163.5</v>
      </c>
      <c r="C52" s="51">
        <v>165</v>
      </c>
      <c r="D52" s="51">
        <v>164.25</v>
      </c>
      <c r="E52" s="7">
        <v>235.64272500000004</v>
      </c>
      <c r="F52" s="51"/>
      <c r="G52" s="7">
        <v>0</v>
      </c>
      <c r="H52" s="51">
        <v>373</v>
      </c>
      <c r="I52" s="51" t="s">
        <v>166</v>
      </c>
    </row>
    <row r="53" spans="1:9">
      <c r="A53" s="50" t="s">
        <v>164</v>
      </c>
      <c r="B53" s="51">
        <v>165</v>
      </c>
      <c r="C53" s="51">
        <v>166.5</v>
      </c>
      <c r="D53" s="51">
        <v>165.75</v>
      </c>
      <c r="E53" s="7">
        <v>237.25027499999999</v>
      </c>
      <c r="F53" s="51"/>
      <c r="G53" s="7">
        <v>0</v>
      </c>
      <c r="H53" s="51">
        <v>381</v>
      </c>
      <c r="I53" s="51" t="s">
        <v>166</v>
      </c>
    </row>
    <row r="54" spans="1:9">
      <c r="A54" s="50" t="s">
        <v>164</v>
      </c>
      <c r="B54" s="51">
        <v>166.5</v>
      </c>
      <c r="C54" s="51">
        <v>168</v>
      </c>
      <c r="D54" s="51">
        <v>167.25</v>
      </c>
      <c r="E54" s="7">
        <v>238.85782499999999</v>
      </c>
      <c r="F54" s="51"/>
      <c r="G54" s="7">
        <v>0</v>
      </c>
      <c r="H54" s="51">
        <v>225</v>
      </c>
      <c r="I54" s="51" t="s">
        <v>166</v>
      </c>
    </row>
    <row r="55" spans="1:9">
      <c r="A55" s="50" t="s">
        <v>164</v>
      </c>
      <c r="B55" s="51">
        <v>168</v>
      </c>
      <c r="C55" s="51">
        <v>169.5</v>
      </c>
      <c r="D55" s="51">
        <v>168.75</v>
      </c>
      <c r="E55" s="7">
        <v>240.09387500000003</v>
      </c>
      <c r="F55" s="51"/>
      <c r="G55" s="7">
        <v>0</v>
      </c>
      <c r="H55" s="51">
        <v>261</v>
      </c>
      <c r="I55" s="51" t="s">
        <v>166</v>
      </c>
    </row>
    <row r="56" spans="1:9">
      <c r="A56" s="51" t="s">
        <v>164</v>
      </c>
      <c r="B56" s="51">
        <v>169</v>
      </c>
      <c r="C56" s="51">
        <v>170.5</v>
      </c>
      <c r="D56" s="51">
        <v>169.75</v>
      </c>
      <c r="E56" s="7">
        <v>241.91557500000005</v>
      </c>
      <c r="F56" s="52">
        <v>0</v>
      </c>
      <c r="G56" s="7">
        <v>0</v>
      </c>
      <c r="H56" s="51">
        <v>196</v>
      </c>
      <c r="I56" s="51" t="s">
        <v>167</v>
      </c>
    </row>
    <row r="57" spans="1:9">
      <c r="A57" s="50" t="s">
        <v>164</v>
      </c>
      <c r="B57" s="51">
        <v>169.5</v>
      </c>
      <c r="C57" s="51">
        <v>171</v>
      </c>
      <c r="D57" s="51">
        <v>170.25</v>
      </c>
      <c r="E57" s="7">
        <v>242.82642500000003</v>
      </c>
      <c r="F57" s="51"/>
      <c r="G57" s="7">
        <v>0</v>
      </c>
      <c r="H57" s="51">
        <v>126</v>
      </c>
      <c r="I57" s="51" t="s">
        <v>166</v>
      </c>
    </row>
    <row r="58" spans="1:9">
      <c r="A58" s="50" t="s">
        <v>164</v>
      </c>
      <c r="B58" s="51">
        <v>171</v>
      </c>
      <c r="C58" s="51">
        <v>172.5</v>
      </c>
      <c r="D58" s="51">
        <v>171.75</v>
      </c>
      <c r="E58" s="7">
        <v>245.55897500000003</v>
      </c>
      <c r="F58" s="51"/>
      <c r="G58" s="7">
        <v>0</v>
      </c>
      <c r="H58" s="51">
        <v>61</v>
      </c>
      <c r="I58" s="51" t="s">
        <v>166</v>
      </c>
    </row>
    <row r="59" spans="1:9">
      <c r="A59" s="50" t="s">
        <v>164</v>
      </c>
      <c r="B59" s="51">
        <v>172.5</v>
      </c>
      <c r="C59" s="51">
        <v>174</v>
      </c>
      <c r="D59" s="51">
        <v>173.25</v>
      </c>
      <c r="E59" s="7">
        <v>248.29152500000004</v>
      </c>
      <c r="F59" s="51"/>
      <c r="G59" s="7">
        <v>0</v>
      </c>
      <c r="H59" s="51">
        <v>9</v>
      </c>
      <c r="I59" s="51" t="s">
        <v>166</v>
      </c>
    </row>
    <row r="60" spans="1:9">
      <c r="A60" s="50" t="s">
        <v>164</v>
      </c>
      <c r="B60" s="51">
        <v>174</v>
      </c>
      <c r="C60" s="51">
        <v>176</v>
      </c>
      <c r="D60" s="51">
        <v>175</v>
      </c>
      <c r="E60" s="7">
        <v>251.47950000000003</v>
      </c>
      <c r="F60" s="51"/>
      <c r="G60" s="7">
        <v>0</v>
      </c>
      <c r="H60" s="51">
        <v>5</v>
      </c>
      <c r="I60" s="51" t="s">
        <v>166</v>
      </c>
    </row>
    <row r="61" spans="1:9">
      <c r="A61" s="50" t="s">
        <v>164</v>
      </c>
      <c r="B61" s="51">
        <v>184</v>
      </c>
      <c r="C61" s="51">
        <v>185</v>
      </c>
      <c r="D61" s="51">
        <v>184.5</v>
      </c>
      <c r="E61" s="7">
        <v>268.78565000000003</v>
      </c>
      <c r="F61" s="51"/>
      <c r="G61" s="7">
        <v>0</v>
      </c>
      <c r="H61" s="51">
        <v>30</v>
      </c>
      <c r="I61" s="51" t="s">
        <v>166</v>
      </c>
    </row>
    <row r="62" spans="1:9">
      <c r="A62" s="51" t="s">
        <v>164</v>
      </c>
      <c r="B62" s="51">
        <v>184</v>
      </c>
      <c r="C62" s="51">
        <v>185.5</v>
      </c>
      <c r="D62" s="51">
        <v>184.75</v>
      </c>
      <c r="E62" s="7">
        <v>269.24107500000002</v>
      </c>
      <c r="F62" s="52">
        <v>0</v>
      </c>
      <c r="G62" s="7">
        <v>0</v>
      </c>
      <c r="H62" s="51">
        <v>111</v>
      </c>
      <c r="I62" s="51" t="s">
        <v>167</v>
      </c>
    </row>
    <row r="63" spans="1:9">
      <c r="A63" s="50" t="s">
        <v>164</v>
      </c>
      <c r="B63" s="51">
        <v>194</v>
      </c>
      <c r="C63" s="51">
        <v>195</v>
      </c>
      <c r="D63" s="51">
        <v>194.5</v>
      </c>
      <c r="E63" s="7">
        <v>287.00265000000002</v>
      </c>
      <c r="F63" s="51"/>
      <c r="G63" s="7">
        <v>0</v>
      </c>
      <c r="H63" s="51">
        <v>39</v>
      </c>
      <c r="I63" s="51" t="s">
        <v>166</v>
      </c>
    </row>
    <row r="64" spans="1:9">
      <c r="A64" s="50" t="s">
        <v>164</v>
      </c>
      <c r="B64" s="51">
        <v>208</v>
      </c>
      <c r="C64" s="51">
        <v>209.5</v>
      </c>
      <c r="D64" s="51">
        <v>208.75</v>
      </c>
      <c r="E64" s="7">
        <v>312.96187500000002</v>
      </c>
      <c r="F64" s="51"/>
      <c r="G64" s="7">
        <v>0</v>
      </c>
      <c r="H64" s="51">
        <v>16</v>
      </c>
      <c r="I64" s="51" t="s">
        <v>166</v>
      </c>
    </row>
    <row r="65" spans="1:9">
      <c r="A65" s="50" t="s">
        <v>164</v>
      </c>
      <c r="B65" s="51">
        <v>209.5</v>
      </c>
      <c r="C65" s="51">
        <v>211</v>
      </c>
      <c r="D65" s="51">
        <v>210.25</v>
      </c>
      <c r="E65" s="7">
        <v>315.69442500000002</v>
      </c>
      <c r="F65" s="51"/>
      <c r="G65" s="7">
        <v>0</v>
      </c>
      <c r="H65" s="51">
        <v>15</v>
      </c>
      <c r="I65" s="51" t="s">
        <v>166</v>
      </c>
    </row>
    <row r="66" spans="1:9">
      <c r="A66" s="50" t="s">
        <v>164</v>
      </c>
      <c r="B66" s="51">
        <v>211</v>
      </c>
      <c r="C66" s="51">
        <v>212.5</v>
      </c>
      <c r="D66" s="51">
        <v>211.75</v>
      </c>
      <c r="E66" s="7">
        <v>318.42697500000003</v>
      </c>
      <c r="F66" s="51"/>
      <c r="G66" s="7">
        <v>0</v>
      </c>
      <c r="H66" s="51">
        <v>121</v>
      </c>
      <c r="I66" s="51" t="s">
        <v>166</v>
      </c>
    </row>
    <row r="67" spans="1:9">
      <c r="A67" s="50" t="s">
        <v>164</v>
      </c>
      <c r="B67" s="51">
        <v>212.5</v>
      </c>
      <c r="C67" s="51">
        <v>214</v>
      </c>
      <c r="D67" s="51">
        <v>213.25</v>
      </c>
      <c r="E67" s="7">
        <v>321.15952500000003</v>
      </c>
      <c r="F67" s="51"/>
      <c r="G67" s="7">
        <v>0</v>
      </c>
      <c r="H67" s="51">
        <v>251</v>
      </c>
      <c r="I67" s="51" t="s">
        <v>166</v>
      </c>
    </row>
    <row r="68" spans="1:9">
      <c r="A68" s="51" t="s">
        <v>164</v>
      </c>
      <c r="B68" s="51">
        <v>213.5</v>
      </c>
      <c r="C68" s="51">
        <v>215</v>
      </c>
      <c r="D68" s="51">
        <v>214.25</v>
      </c>
      <c r="E68" s="7">
        <v>322.98122500000005</v>
      </c>
      <c r="F68" s="52">
        <v>0</v>
      </c>
      <c r="G68" s="7">
        <v>0</v>
      </c>
      <c r="H68" s="51">
        <v>16</v>
      </c>
      <c r="I68" s="51" t="s">
        <v>167</v>
      </c>
    </row>
    <row r="69" spans="1:9">
      <c r="A69" s="50" t="s">
        <v>164</v>
      </c>
      <c r="B69" s="51">
        <v>214</v>
      </c>
      <c r="C69" s="51">
        <v>215.5</v>
      </c>
      <c r="D69" s="51">
        <v>214.75</v>
      </c>
      <c r="E69" s="7">
        <v>323.89207500000003</v>
      </c>
      <c r="F69" s="51"/>
      <c r="G69" s="7">
        <v>0</v>
      </c>
      <c r="H69" s="51">
        <v>127</v>
      </c>
      <c r="I69" s="51" t="s">
        <v>166</v>
      </c>
    </row>
    <row r="70" spans="1:9">
      <c r="A70" s="50" t="s">
        <v>164</v>
      </c>
      <c r="B70" s="51">
        <v>215.5</v>
      </c>
      <c r="C70" s="51">
        <v>217</v>
      </c>
      <c r="D70" s="51">
        <v>216.25</v>
      </c>
      <c r="E70" s="7">
        <v>326.62462500000004</v>
      </c>
      <c r="F70" s="51"/>
      <c r="G70" s="7">
        <v>0</v>
      </c>
      <c r="H70" s="51">
        <v>227</v>
      </c>
      <c r="I70" s="51" t="s">
        <v>166</v>
      </c>
    </row>
    <row r="71" spans="1:9">
      <c r="A71" s="50" t="s">
        <v>164</v>
      </c>
      <c r="B71" s="51">
        <v>217</v>
      </c>
      <c r="C71" s="51">
        <v>218</v>
      </c>
      <c r="D71" s="51">
        <v>217.5</v>
      </c>
      <c r="E71" s="7">
        <v>328.90175000000005</v>
      </c>
      <c r="F71" s="51"/>
      <c r="G71" s="7">
        <v>0</v>
      </c>
      <c r="H71" s="51">
        <v>61</v>
      </c>
      <c r="I71" s="51" t="s">
        <v>166</v>
      </c>
    </row>
    <row r="72" spans="1:9">
      <c r="A72" s="50" t="s">
        <v>164</v>
      </c>
      <c r="B72" s="51">
        <v>228</v>
      </c>
      <c r="C72" s="51">
        <v>229.5</v>
      </c>
      <c r="D72" s="51">
        <v>228.75</v>
      </c>
      <c r="E72" s="7">
        <v>349.39587500000005</v>
      </c>
      <c r="F72" s="51"/>
      <c r="G72" s="7">
        <v>0</v>
      </c>
      <c r="H72" s="51">
        <v>23</v>
      </c>
      <c r="I72" s="51" t="s">
        <v>166</v>
      </c>
    </row>
    <row r="73" spans="1:9">
      <c r="A73" s="51" t="s">
        <v>164</v>
      </c>
      <c r="B73" s="51">
        <v>229</v>
      </c>
      <c r="C73" s="51">
        <v>230.5</v>
      </c>
      <c r="D73" s="51">
        <v>229.75</v>
      </c>
      <c r="E73" s="7">
        <v>351.21757500000001</v>
      </c>
      <c r="F73" s="52">
        <v>1</v>
      </c>
      <c r="G73" s="7">
        <v>0.92592592592592582</v>
      </c>
      <c r="H73" s="51">
        <v>108</v>
      </c>
      <c r="I73" s="51" t="s">
        <v>167</v>
      </c>
    </row>
    <row r="74" spans="1:9">
      <c r="A74" s="50" t="s">
        <v>164</v>
      </c>
      <c r="B74" s="51">
        <v>229.5</v>
      </c>
      <c r="C74" s="51">
        <v>231</v>
      </c>
      <c r="D74" s="51">
        <v>230.25</v>
      </c>
      <c r="E74" s="7">
        <v>352.12842500000005</v>
      </c>
      <c r="F74" s="51"/>
      <c r="G74" s="7">
        <v>0</v>
      </c>
      <c r="H74" s="51">
        <v>34</v>
      </c>
      <c r="I74" s="51" t="s">
        <v>166</v>
      </c>
    </row>
    <row r="75" spans="1:9">
      <c r="A75" s="50" t="s">
        <v>164</v>
      </c>
      <c r="B75" s="51">
        <v>231</v>
      </c>
      <c r="C75" s="51">
        <v>232</v>
      </c>
      <c r="D75" s="51">
        <v>231.5</v>
      </c>
      <c r="E75" s="7">
        <v>354.40555000000006</v>
      </c>
      <c r="F75" s="51"/>
      <c r="G75" s="7">
        <v>0</v>
      </c>
      <c r="H75" s="51">
        <v>94</v>
      </c>
      <c r="I75" s="51" t="s">
        <v>166</v>
      </c>
    </row>
    <row r="76" spans="1:9">
      <c r="A76" s="50" t="s">
        <v>164</v>
      </c>
      <c r="B76" s="51">
        <v>232</v>
      </c>
      <c r="C76" s="51">
        <v>233</v>
      </c>
      <c r="D76" s="51">
        <v>232.5</v>
      </c>
      <c r="E76" s="7">
        <v>356.22725000000003</v>
      </c>
      <c r="F76" s="51"/>
      <c r="G76" s="7">
        <v>0</v>
      </c>
      <c r="H76" s="51">
        <v>15</v>
      </c>
      <c r="I76" s="51" t="s">
        <v>166</v>
      </c>
    </row>
    <row r="77" spans="1:9">
      <c r="A77" s="50" t="s">
        <v>164</v>
      </c>
      <c r="B77" s="51">
        <v>243</v>
      </c>
      <c r="C77" s="51">
        <v>244.5</v>
      </c>
      <c r="D77" s="51">
        <v>243.75</v>
      </c>
      <c r="E77" s="7">
        <v>376.72137500000002</v>
      </c>
      <c r="F77" s="51"/>
      <c r="G77" s="7">
        <v>0</v>
      </c>
      <c r="H77" s="51">
        <v>4</v>
      </c>
      <c r="I77" s="51" t="s">
        <v>166</v>
      </c>
    </row>
    <row r="78" spans="1:9">
      <c r="A78" s="50" t="s">
        <v>164</v>
      </c>
      <c r="B78" s="51">
        <v>244.5</v>
      </c>
      <c r="C78" s="51">
        <v>246</v>
      </c>
      <c r="D78" s="51">
        <v>245.25</v>
      </c>
      <c r="E78" s="7">
        <v>379.45392500000003</v>
      </c>
      <c r="F78" s="51"/>
      <c r="G78" s="7">
        <v>0</v>
      </c>
      <c r="H78" s="51">
        <v>8</v>
      </c>
      <c r="I78" s="51" t="s">
        <v>166</v>
      </c>
    </row>
    <row r="79" spans="1:9">
      <c r="A79" s="50" t="s">
        <v>164</v>
      </c>
      <c r="B79" s="51">
        <v>246</v>
      </c>
      <c r="C79" s="51">
        <v>247.5</v>
      </c>
      <c r="D79" s="51">
        <v>246.75</v>
      </c>
      <c r="E79" s="7">
        <v>382.18647500000003</v>
      </c>
      <c r="F79" s="51"/>
      <c r="G79" s="7">
        <v>0</v>
      </c>
      <c r="H79" s="51">
        <v>16</v>
      </c>
      <c r="I79" s="51" t="s">
        <v>166</v>
      </c>
    </row>
    <row r="80" spans="1:9">
      <c r="A80" s="50" t="s">
        <v>164</v>
      </c>
      <c r="B80" s="51">
        <v>247.5</v>
      </c>
      <c r="C80" s="51">
        <v>249</v>
      </c>
      <c r="D80" s="51">
        <v>248.25</v>
      </c>
      <c r="E80" s="7">
        <v>384.91902500000003</v>
      </c>
      <c r="F80" s="51"/>
      <c r="G80" s="7">
        <v>0</v>
      </c>
      <c r="H80" s="51">
        <v>24</v>
      </c>
      <c r="I80" s="51" t="s">
        <v>166</v>
      </c>
    </row>
    <row r="81" spans="1:9">
      <c r="A81" s="50" t="s">
        <v>164</v>
      </c>
      <c r="B81" s="51">
        <v>249</v>
      </c>
      <c r="C81" s="51">
        <v>250.5</v>
      </c>
      <c r="D81" s="51">
        <v>249.75</v>
      </c>
      <c r="E81" s="7">
        <v>387.65157500000004</v>
      </c>
      <c r="F81" s="51"/>
      <c r="G81" s="7">
        <v>0</v>
      </c>
      <c r="H81" s="51">
        <v>283</v>
      </c>
      <c r="I81" s="51" t="s">
        <v>165</v>
      </c>
    </row>
    <row r="82" spans="1:9">
      <c r="A82" s="50" t="s">
        <v>164</v>
      </c>
      <c r="B82" s="51">
        <v>250.5</v>
      </c>
      <c r="C82" s="51">
        <v>252</v>
      </c>
      <c r="D82" s="51">
        <v>251.25</v>
      </c>
      <c r="E82" s="7">
        <v>390.38412500000004</v>
      </c>
      <c r="F82" s="51"/>
      <c r="G82" s="7">
        <v>0</v>
      </c>
      <c r="H82" s="51">
        <v>204</v>
      </c>
      <c r="I82" s="51" t="s">
        <v>166</v>
      </c>
    </row>
    <row r="83" spans="1:9">
      <c r="A83" s="50" t="s">
        <v>164</v>
      </c>
      <c r="B83" s="51">
        <v>252</v>
      </c>
      <c r="C83" s="51">
        <v>253.5</v>
      </c>
      <c r="D83" s="51">
        <v>252.75</v>
      </c>
      <c r="E83" s="7">
        <v>393.11667500000004</v>
      </c>
      <c r="F83" s="51"/>
      <c r="G83" s="7">
        <v>0</v>
      </c>
      <c r="H83" s="51">
        <v>50</v>
      </c>
      <c r="I83" s="51" t="s">
        <v>166</v>
      </c>
    </row>
    <row r="84" spans="1:9">
      <c r="A84" s="50" t="s">
        <v>164</v>
      </c>
      <c r="B84" s="51">
        <v>253.5</v>
      </c>
      <c r="C84" s="51">
        <v>255</v>
      </c>
      <c r="D84" s="51">
        <v>254.25</v>
      </c>
      <c r="E84" s="7">
        <v>395.84922500000005</v>
      </c>
      <c r="F84" s="51"/>
      <c r="G84" s="7">
        <v>0</v>
      </c>
      <c r="H84" s="51">
        <v>9</v>
      </c>
      <c r="I84" s="51" t="s">
        <v>166</v>
      </c>
    </row>
    <row r="85" spans="1:9">
      <c r="A85" s="50" t="s">
        <v>164</v>
      </c>
      <c r="B85" s="51">
        <v>255</v>
      </c>
      <c r="C85" s="51">
        <v>256.5</v>
      </c>
      <c r="D85" s="51">
        <v>255.75</v>
      </c>
      <c r="E85" s="7">
        <v>398.58177500000005</v>
      </c>
      <c r="F85" s="51"/>
      <c r="G85" s="7">
        <v>0</v>
      </c>
      <c r="H85" s="51">
        <v>3</v>
      </c>
      <c r="I85" s="51" t="s">
        <v>166</v>
      </c>
    </row>
    <row r="86" spans="1:9">
      <c r="A86" s="50" t="s">
        <v>164</v>
      </c>
      <c r="B86" s="51">
        <v>256.5</v>
      </c>
      <c r="C86" s="51">
        <v>258</v>
      </c>
      <c r="D86" s="51">
        <v>257.25</v>
      </c>
      <c r="E86" s="7">
        <v>401.314325</v>
      </c>
      <c r="F86" s="51"/>
      <c r="G86" s="7">
        <v>0</v>
      </c>
      <c r="H86" s="51">
        <v>25</v>
      </c>
      <c r="I86" s="51" t="s">
        <v>166</v>
      </c>
    </row>
    <row r="87" spans="1:9">
      <c r="A87" s="50" t="s">
        <v>164</v>
      </c>
      <c r="B87" s="51">
        <v>258</v>
      </c>
      <c r="C87" s="51">
        <v>259.5</v>
      </c>
      <c r="D87" s="51">
        <v>258.75</v>
      </c>
      <c r="E87" s="7">
        <v>404.04687500000006</v>
      </c>
      <c r="F87" s="51"/>
      <c r="G87" s="7">
        <v>0</v>
      </c>
      <c r="H87" s="51">
        <v>29</v>
      </c>
      <c r="I87" s="51" t="s">
        <v>166</v>
      </c>
    </row>
    <row r="88" spans="1:9">
      <c r="A88" s="50" t="s">
        <v>164</v>
      </c>
      <c r="B88" s="51">
        <v>259.5</v>
      </c>
      <c r="C88" s="51">
        <v>261</v>
      </c>
      <c r="D88" s="51">
        <v>260.25</v>
      </c>
      <c r="E88" s="7">
        <v>406.77942500000006</v>
      </c>
      <c r="F88" s="51"/>
      <c r="G88" s="7">
        <v>0</v>
      </c>
      <c r="H88" s="51">
        <v>26</v>
      </c>
      <c r="I88" s="51" t="s">
        <v>166</v>
      </c>
    </row>
    <row r="89" spans="1:9">
      <c r="A89" s="50" t="s">
        <v>164</v>
      </c>
      <c r="B89" s="51">
        <v>261</v>
      </c>
      <c r="C89" s="51">
        <v>262.5</v>
      </c>
      <c r="D89" s="51">
        <v>261.75</v>
      </c>
      <c r="E89" s="7">
        <v>409.51197500000006</v>
      </c>
      <c r="F89" s="51"/>
      <c r="G89" s="7">
        <v>0</v>
      </c>
      <c r="H89" s="51">
        <v>5</v>
      </c>
      <c r="I89" s="51" t="s">
        <v>166</v>
      </c>
    </row>
    <row r="90" spans="1:9">
      <c r="A90" s="50" t="s">
        <v>164</v>
      </c>
      <c r="B90" s="51">
        <v>262.5</v>
      </c>
      <c r="C90" s="51">
        <v>264</v>
      </c>
      <c r="D90" s="51">
        <v>263.25</v>
      </c>
      <c r="E90" s="7">
        <v>412.24452500000007</v>
      </c>
      <c r="F90" s="51"/>
      <c r="G90" s="7">
        <v>0</v>
      </c>
      <c r="H90" s="51">
        <v>15</v>
      </c>
      <c r="I90" s="51" t="s">
        <v>166</v>
      </c>
    </row>
    <row r="91" spans="1:9">
      <c r="A91" s="50" t="s">
        <v>164</v>
      </c>
      <c r="B91" s="51">
        <v>264</v>
      </c>
      <c r="C91" s="51">
        <v>265.5</v>
      </c>
      <c r="D91" s="51">
        <v>264.75</v>
      </c>
      <c r="E91" s="7">
        <v>414.97707500000007</v>
      </c>
      <c r="F91" s="51"/>
      <c r="G91" s="7">
        <v>0</v>
      </c>
      <c r="H91" s="51">
        <v>37</v>
      </c>
      <c r="I91" s="51" t="s">
        <v>166</v>
      </c>
    </row>
    <row r="92" spans="1:9">
      <c r="A92" s="50" t="s">
        <v>164</v>
      </c>
      <c r="B92" s="51">
        <v>265.5</v>
      </c>
      <c r="C92" s="51">
        <v>267</v>
      </c>
      <c r="D92" s="51">
        <v>266.25</v>
      </c>
      <c r="E92" s="7">
        <v>417.70962500000002</v>
      </c>
      <c r="F92" s="51"/>
      <c r="G92" s="7">
        <v>0</v>
      </c>
      <c r="H92" s="51">
        <v>15</v>
      </c>
      <c r="I92" s="51" t="s">
        <v>166</v>
      </c>
    </row>
    <row r="93" spans="1:9">
      <c r="A93" s="50" t="s">
        <v>164</v>
      </c>
      <c r="B93" s="51">
        <v>267</v>
      </c>
      <c r="C93" s="51">
        <v>268</v>
      </c>
      <c r="D93" s="51">
        <v>267.5</v>
      </c>
      <c r="E93" s="7">
        <v>419.98675000000003</v>
      </c>
      <c r="F93" s="51"/>
      <c r="G93" s="7">
        <v>0</v>
      </c>
      <c r="H93" s="51">
        <v>8</v>
      </c>
      <c r="I93" s="51" t="s">
        <v>166</v>
      </c>
    </row>
    <row r="94" spans="1:9">
      <c r="A94" s="51" t="s">
        <v>164</v>
      </c>
      <c r="B94" s="51">
        <v>281</v>
      </c>
      <c r="C94" s="51">
        <v>282.5</v>
      </c>
      <c r="D94" s="51">
        <v>281.75</v>
      </c>
      <c r="E94" s="7">
        <v>445.94597500000009</v>
      </c>
      <c r="F94" s="52">
        <v>0</v>
      </c>
      <c r="G94" s="7" t="e">
        <v>#DIV/0!</v>
      </c>
      <c r="H94" s="51">
        <v>0</v>
      </c>
      <c r="I94" s="51" t="s">
        <v>168</v>
      </c>
    </row>
    <row r="95" spans="1:9">
      <c r="A95" s="51" t="s">
        <v>164</v>
      </c>
      <c r="B95" s="51">
        <v>300</v>
      </c>
      <c r="C95" s="51">
        <v>301.5</v>
      </c>
      <c r="D95" s="51">
        <v>300.75</v>
      </c>
      <c r="E95" s="7">
        <v>480.55827500000009</v>
      </c>
      <c r="F95" s="52">
        <v>0</v>
      </c>
      <c r="G95" s="7" t="e">
        <v>#DIV/0!</v>
      </c>
      <c r="H95" s="51">
        <v>0</v>
      </c>
      <c r="I95" s="51" t="s">
        <v>168</v>
      </c>
    </row>
    <row r="96" spans="1:9">
      <c r="A96" s="51" t="s">
        <v>164</v>
      </c>
      <c r="B96" s="51">
        <v>312</v>
      </c>
      <c r="C96" s="51">
        <v>313.5</v>
      </c>
      <c r="D96" s="51">
        <v>312.75</v>
      </c>
      <c r="E96" s="7">
        <v>502.41867500000001</v>
      </c>
      <c r="F96" s="52">
        <v>0</v>
      </c>
      <c r="G96" s="7" t="e">
        <v>#DIV/0!</v>
      </c>
      <c r="H96" s="51">
        <v>0</v>
      </c>
      <c r="I96" s="51" t="s">
        <v>168</v>
      </c>
    </row>
    <row r="97" spans="1:9">
      <c r="A97" s="51" t="s">
        <v>164</v>
      </c>
      <c r="B97" s="51">
        <v>325</v>
      </c>
      <c r="C97" s="51">
        <v>326.5</v>
      </c>
      <c r="D97" s="51">
        <v>325.75</v>
      </c>
      <c r="E97" s="7"/>
      <c r="F97" s="52">
        <v>0</v>
      </c>
      <c r="G97" s="7" t="e">
        <v>#DIV/0!</v>
      </c>
      <c r="H97" s="51">
        <v>0</v>
      </c>
      <c r="I97" s="51" t="s">
        <v>168</v>
      </c>
    </row>
    <row r="98" spans="1:9">
      <c r="A98" s="51" t="s">
        <v>164</v>
      </c>
      <c r="B98" s="51">
        <v>338</v>
      </c>
      <c r="C98" s="51">
        <v>339.5</v>
      </c>
      <c r="D98" s="51">
        <v>338.75</v>
      </c>
      <c r="E98" s="7"/>
      <c r="F98" s="52">
        <v>0</v>
      </c>
      <c r="G98" s="7" t="e">
        <v>#DIV/0!</v>
      </c>
      <c r="H98" s="51">
        <v>0</v>
      </c>
      <c r="I98" s="51" t="s">
        <v>168</v>
      </c>
    </row>
    <row r="99" spans="1:9">
      <c r="A99" s="51" t="s">
        <v>164</v>
      </c>
      <c r="B99" s="51">
        <v>340</v>
      </c>
      <c r="C99" s="51">
        <v>341.5</v>
      </c>
      <c r="D99" s="51">
        <v>340.75</v>
      </c>
      <c r="E99" s="7"/>
      <c r="F99" s="52">
        <v>0</v>
      </c>
      <c r="G99" s="7" t="e">
        <v>#DIV/0!</v>
      </c>
      <c r="H99" s="51">
        <v>0</v>
      </c>
      <c r="I99" s="51" t="s">
        <v>168</v>
      </c>
    </row>
    <row r="100" spans="1:9">
      <c r="A100" s="51" t="s">
        <v>164</v>
      </c>
      <c r="B100" s="51">
        <v>350</v>
      </c>
      <c r="C100" s="51">
        <v>351.5</v>
      </c>
      <c r="D100" s="51">
        <v>350.75</v>
      </c>
      <c r="E100" s="7"/>
      <c r="F100" s="52">
        <v>0</v>
      </c>
      <c r="G100" s="7" t="e">
        <v>#DIV/0!</v>
      </c>
      <c r="H100" s="51">
        <v>0</v>
      </c>
      <c r="I100" s="51" t="s">
        <v>168</v>
      </c>
    </row>
    <row r="101" spans="1:9">
      <c r="A101" s="51" t="s">
        <v>164</v>
      </c>
      <c r="B101" s="51">
        <v>360</v>
      </c>
      <c r="C101" s="51">
        <v>361.5</v>
      </c>
      <c r="D101" s="51">
        <v>360.75</v>
      </c>
      <c r="E101" s="7"/>
      <c r="F101" s="52">
        <v>0</v>
      </c>
      <c r="G101" s="7" t="e">
        <v>#DIV/0!</v>
      </c>
      <c r="H101" s="51">
        <v>0</v>
      </c>
      <c r="I101" s="51" t="s">
        <v>168</v>
      </c>
    </row>
    <row r="102" spans="1:9">
      <c r="A102" s="51" t="s">
        <v>164</v>
      </c>
      <c r="B102" s="51">
        <v>370</v>
      </c>
      <c r="C102" s="51">
        <v>371.5</v>
      </c>
      <c r="D102" s="51">
        <v>370.75</v>
      </c>
      <c r="E102" s="7"/>
      <c r="F102" s="52">
        <v>0</v>
      </c>
      <c r="G102" s="7" t="e">
        <v>#DIV/0!</v>
      </c>
      <c r="H102" s="51">
        <v>0</v>
      </c>
      <c r="I102" s="51" t="s">
        <v>168</v>
      </c>
    </row>
    <row r="103" spans="1:9">
      <c r="A103" s="51" t="s">
        <v>164</v>
      </c>
      <c r="B103" s="51">
        <v>380</v>
      </c>
      <c r="C103" s="51">
        <v>381.5</v>
      </c>
      <c r="D103" s="51">
        <v>380.75</v>
      </c>
      <c r="E103" s="7"/>
      <c r="F103" s="52">
        <v>0</v>
      </c>
      <c r="G103" s="7" t="e">
        <v>#DIV/0!</v>
      </c>
      <c r="H103" s="51">
        <v>0</v>
      </c>
      <c r="I103" s="51" t="s">
        <v>168</v>
      </c>
    </row>
    <row r="104" spans="1:9">
      <c r="A104" s="51" t="s">
        <v>164</v>
      </c>
      <c r="B104" s="51">
        <v>387</v>
      </c>
      <c r="C104" s="51">
        <v>388.5</v>
      </c>
      <c r="D104" s="51">
        <v>387.75</v>
      </c>
      <c r="E104" s="7"/>
      <c r="F104" s="52">
        <v>0</v>
      </c>
      <c r="G104" s="7" t="e">
        <v>#DIV/0!</v>
      </c>
      <c r="H104" s="51">
        <v>0</v>
      </c>
      <c r="I104" s="51" t="s">
        <v>168</v>
      </c>
    </row>
    <row r="105" spans="1:9">
      <c r="A105" s="51" t="s">
        <v>164</v>
      </c>
      <c r="B105" s="51">
        <v>405</v>
      </c>
      <c r="C105" s="51">
        <v>406.5</v>
      </c>
      <c r="D105" s="51">
        <v>405.75</v>
      </c>
      <c r="E105" s="7"/>
      <c r="F105" s="52">
        <v>0</v>
      </c>
      <c r="G105" s="7" t="e">
        <v>#DIV/0!</v>
      </c>
      <c r="H105" s="51">
        <v>0</v>
      </c>
      <c r="I105" s="51" t="s">
        <v>168</v>
      </c>
    </row>
    <row r="106" spans="1:9">
      <c r="A106" s="51" t="s">
        <v>164</v>
      </c>
      <c r="B106" s="51">
        <v>414</v>
      </c>
      <c r="C106" s="51">
        <v>415.5</v>
      </c>
      <c r="D106" s="51">
        <v>414.75</v>
      </c>
      <c r="E106" s="7"/>
      <c r="F106" s="52">
        <v>0</v>
      </c>
      <c r="G106" s="7" t="e">
        <v>#DIV/0!</v>
      </c>
      <c r="H106" s="51">
        <v>0</v>
      </c>
      <c r="I106" s="51" t="s">
        <v>168</v>
      </c>
    </row>
    <row r="107" spans="1:9">
      <c r="A107" s="51" t="s">
        <v>164</v>
      </c>
      <c r="B107" s="51">
        <v>436</v>
      </c>
      <c r="C107" s="51">
        <v>437.5</v>
      </c>
      <c r="D107" s="51">
        <v>436.75</v>
      </c>
      <c r="E107" s="7"/>
      <c r="F107" s="52">
        <v>0</v>
      </c>
      <c r="G107" s="7" t="e">
        <v>#DIV/0!</v>
      </c>
      <c r="H107" s="51">
        <v>0</v>
      </c>
      <c r="I107" s="51" t="s">
        <v>168</v>
      </c>
    </row>
    <row r="108" spans="1:9">
      <c r="A108" s="51" t="s">
        <v>164</v>
      </c>
      <c r="B108" s="51">
        <v>452</v>
      </c>
      <c r="C108" s="51">
        <v>453.5</v>
      </c>
      <c r="D108" s="51">
        <v>452.75</v>
      </c>
      <c r="E108" s="7"/>
      <c r="F108" s="52">
        <v>0</v>
      </c>
      <c r="G108" s="7" t="e">
        <v>#DIV/0!</v>
      </c>
      <c r="H108" s="51">
        <v>0</v>
      </c>
      <c r="I108" s="51" t="s">
        <v>167</v>
      </c>
    </row>
    <row r="109" spans="1:9">
      <c r="A109" s="51" t="s">
        <v>164</v>
      </c>
      <c r="B109" s="51">
        <v>465</v>
      </c>
      <c r="C109" s="51">
        <v>466.5</v>
      </c>
      <c r="D109" s="51">
        <v>465.75</v>
      </c>
      <c r="E109" s="7"/>
      <c r="F109" s="52">
        <v>0</v>
      </c>
      <c r="G109" s="7" t="e">
        <v>#DIV/0!</v>
      </c>
      <c r="H109" s="51">
        <v>0</v>
      </c>
      <c r="I109" s="51" t="s">
        <v>167</v>
      </c>
    </row>
    <row r="110" spans="1:9">
      <c r="A110" s="51" t="s">
        <v>164</v>
      </c>
      <c r="B110" s="51">
        <v>477</v>
      </c>
      <c r="C110" s="51">
        <v>478.5</v>
      </c>
      <c r="D110" s="51">
        <v>477.75</v>
      </c>
      <c r="E110" s="7"/>
      <c r="F110" s="52">
        <v>0</v>
      </c>
      <c r="G110" s="7" t="e">
        <v>#DIV/0!</v>
      </c>
      <c r="H110" s="51">
        <v>0</v>
      </c>
      <c r="I110" s="51" t="s">
        <v>167</v>
      </c>
    </row>
    <row r="111" spans="1:9">
      <c r="A111" s="51" t="s">
        <v>164</v>
      </c>
      <c r="B111" s="51">
        <v>492</v>
      </c>
      <c r="C111" s="51">
        <v>493.5</v>
      </c>
      <c r="D111" s="51">
        <v>492.75</v>
      </c>
      <c r="E111" s="7"/>
      <c r="F111" s="52">
        <v>0</v>
      </c>
      <c r="G111" s="7" t="e">
        <v>#DIV/0!</v>
      </c>
      <c r="H111" s="51">
        <v>0</v>
      </c>
      <c r="I111" s="51" t="s">
        <v>167</v>
      </c>
    </row>
    <row r="112" spans="1:9">
      <c r="A112" s="51" t="s">
        <v>164</v>
      </c>
      <c r="B112" s="51">
        <v>500</v>
      </c>
      <c r="C112" s="51">
        <v>501.5</v>
      </c>
      <c r="D112" s="51">
        <v>500.75</v>
      </c>
      <c r="E112" s="7"/>
      <c r="F112" s="52">
        <v>0</v>
      </c>
      <c r="G112" s="7" t="e">
        <v>#DIV/0!</v>
      </c>
      <c r="H112" s="51">
        <v>0</v>
      </c>
      <c r="I112" s="51" t="s">
        <v>168</v>
      </c>
    </row>
    <row r="113" spans="1:9">
      <c r="A113" s="51" t="s">
        <v>164</v>
      </c>
      <c r="B113" s="51">
        <v>510</v>
      </c>
      <c r="C113" s="51">
        <v>511.5</v>
      </c>
      <c r="D113" s="51">
        <v>510.75</v>
      </c>
      <c r="E113" s="7"/>
      <c r="F113" s="52">
        <v>0</v>
      </c>
      <c r="G113" s="7" t="e">
        <v>#DIV/0!</v>
      </c>
      <c r="H113" s="51">
        <v>0</v>
      </c>
      <c r="I113" s="51" t="s">
        <v>167</v>
      </c>
    </row>
    <row r="114" spans="1:9">
      <c r="A114" s="51" t="s">
        <v>164</v>
      </c>
      <c r="B114" s="51">
        <v>518</v>
      </c>
      <c r="C114" s="51">
        <v>519.5</v>
      </c>
      <c r="D114" s="51">
        <v>518.75</v>
      </c>
      <c r="E114" s="7"/>
      <c r="F114" s="52">
        <v>0</v>
      </c>
      <c r="G114" s="7" t="e">
        <v>#DIV/0!</v>
      </c>
      <c r="H114" s="51">
        <v>0</v>
      </c>
      <c r="I114" s="51" t="s">
        <v>167</v>
      </c>
    </row>
    <row r="115" spans="1:9">
      <c r="A115" s="51" t="s">
        <v>164</v>
      </c>
      <c r="B115" s="51">
        <v>529</v>
      </c>
      <c r="C115" s="51">
        <v>530.5</v>
      </c>
      <c r="D115" s="51">
        <v>529.75</v>
      </c>
      <c r="E115" s="7"/>
      <c r="F115" s="51"/>
      <c r="G115" s="7" t="e">
        <v>#DIV/0!</v>
      </c>
      <c r="H115" s="51">
        <v>0</v>
      </c>
      <c r="I115" s="51" t="s">
        <v>169</v>
      </c>
    </row>
    <row r="116" spans="1:9">
      <c r="A116" s="51" t="s">
        <v>164</v>
      </c>
      <c r="B116" s="51">
        <v>529</v>
      </c>
      <c r="C116" s="51">
        <v>530.5</v>
      </c>
      <c r="D116" s="51">
        <v>529.75</v>
      </c>
      <c r="E116" s="7"/>
      <c r="F116" s="51"/>
      <c r="G116" s="7" t="e">
        <v>#DIV/0!</v>
      </c>
      <c r="H116" s="51">
        <v>0</v>
      </c>
      <c r="I116" s="51" t="s">
        <v>169</v>
      </c>
    </row>
    <row r="117" spans="1:9">
      <c r="A117" s="51" t="s">
        <v>164</v>
      </c>
      <c r="B117" s="51">
        <v>548</v>
      </c>
      <c r="C117" s="51">
        <v>549.5</v>
      </c>
      <c r="D117" s="51">
        <v>548.75</v>
      </c>
      <c r="E117" s="7"/>
      <c r="F117" s="51"/>
      <c r="G117" s="7" t="e">
        <v>#DIV/0!</v>
      </c>
      <c r="H117" s="51">
        <v>0</v>
      </c>
      <c r="I117" s="51" t="s">
        <v>169</v>
      </c>
    </row>
    <row r="118" spans="1:9">
      <c r="A118" s="51" t="s">
        <v>164</v>
      </c>
      <c r="B118" s="51">
        <v>558</v>
      </c>
      <c r="C118" s="51">
        <v>559.5</v>
      </c>
      <c r="D118" s="51">
        <v>558.75</v>
      </c>
      <c r="E118" s="7"/>
      <c r="F118" s="51"/>
      <c r="G118" s="7" t="e">
        <v>#DIV/0!</v>
      </c>
      <c r="H118" s="51">
        <v>0</v>
      </c>
      <c r="I118" s="51" t="s">
        <v>169</v>
      </c>
    </row>
    <row r="119" spans="1:9">
      <c r="A119" s="51" t="s">
        <v>164</v>
      </c>
      <c r="B119" s="51">
        <v>570</v>
      </c>
      <c r="C119" s="51">
        <v>571.5</v>
      </c>
      <c r="D119" s="51">
        <v>570.75</v>
      </c>
      <c r="E119" s="7"/>
      <c r="F119" s="51"/>
      <c r="G119" s="7" t="e">
        <v>#DIV/0!</v>
      </c>
      <c r="H119" s="51">
        <v>0</v>
      </c>
      <c r="I119" s="51" t="s">
        <v>169</v>
      </c>
    </row>
    <row r="120" spans="1:9">
      <c r="A120" s="51" t="s">
        <v>164</v>
      </c>
      <c r="B120" s="51">
        <v>580</v>
      </c>
      <c r="C120" s="51">
        <v>581.5</v>
      </c>
      <c r="D120" s="51">
        <v>580.75</v>
      </c>
      <c r="E120" s="7"/>
      <c r="F120" s="51"/>
      <c r="G120" s="7" t="e">
        <v>#DIV/0!</v>
      </c>
      <c r="H120" s="51">
        <v>0</v>
      </c>
      <c r="I120" s="51" t="s">
        <v>169</v>
      </c>
    </row>
    <row r="121" spans="1:9">
      <c r="A121" s="51" t="s">
        <v>164</v>
      </c>
      <c r="B121" s="51">
        <v>590</v>
      </c>
      <c r="C121" s="51">
        <v>591.5</v>
      </c>
      <c r="D121" s="51">
        <v>590.75</v>
      </c>
      <c r="E121" s="7"/>
      <c r="F121" s="51"/>
      <c r="G121" s="7" t="e">
        <v>#DIV/0!</v>
      </c>
      <c r="H121" s="51">
        <v>0</v>
      </c>
      <c r="I121" s="51" t="s">
        <v>169</v>
      </c>
    </row>
    <row r="122" spans="1:9">
      <c r="A122" s="51" t="s">
        <v>164</v>
      </c>
      <c r="B122" s="51">
        <v>595</v>
      </c>
      <c r="C122" s="51">
        <v>596.5</v>
      </c>
      <c r="D122" s="51">
        <v>595.75</v>
      </c>
      <c r="E122" s="7"/>
      <c r="F122" s="51"/>
      <c r="G122" s="7" t="e">
        <v>#DIV/0!</v>
      </c>
      <c r="H122" s="51">
        <v>0</v>
      </c>
      <c r="I122" s="51" t="s">
        <v>169</v>
      </c>
    </row>
    <row r="127" spans="1:9" ht="18">
      <c r="A127" s="3"/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9"/>
  <sheetViews>
    <sheetView zoomScale="63" workbookViewId="0"/>
  </sheetViews>
  <sheetFormatPr defaultColWidth="10.796875" defaultRowHeight="15.6"/>
  <cols>
    <col min="1" max="1" width="20" style="20" customWidth="1"/>
    <col min="2" max="9" width="12.796875" style="20" customWidth="1"/>
    <col min="10" max="16384" width="10.796875" style="20"/>
  </cols>
  <sheetData>
    <row r="1" spans="1:11" ht="70.2">
      <c r="A1" s="133" t="s">
        <v>0</v>
      </c>
      <c r="B1" s="133" t="s">
        <v>161</v>
      </c>
      <c r="C1" s="133" t="s">
        <v>162</v>
      </c>
      <c r="D1" s="133" t="s">
        <v>150</v>
      </c>
      <c r="E1" s="133" t="s">
        <v>231</v>
      </c>
      <c r="F1" s="133" t="s">
        <v>146</v>
      </c>
      <c r="G1" s="133" t="s">
        <v>240</v>
      </c>
      <c r="H1" s="133" t="s">
        <v>160</v>
      </c>
      <c r="J1" s="132"/>
      <c r="K1" s="132"/>
    </row>
    <row r="2" spans="1:11">
      <c r="A2" s="17" t="s">
        <v>155</v>
      </c>
      <c r="B2" s="17">
        <v>1</v>
      </c>
      <c r="C2" s="17">
        <v>2</v>
      </c>
      <c r="D2" s="17">
        <v>1.5</v>
      </c>
      <c r="E2" s="17"/>
      <c r="F2" s="17"/>
      <c r="G2" s="17">
        <f>(F2/H2)*100</f>
        <v>0</v>
      </c>
      <c r="H2" s="17">
        <v>5</v>
      </c>
    </row>
    <row r="3" spans="1:11">
      <c r="A3" s="17" t="s">
        <v>155</v>
      </c>
      <c r="B3" s="17">
        <v>3</v>
      </c>
      <c r="C3" s="17">
        <v>4</v>
      </c>
      <c r="D3" s="17">
        <v>3.5</v>
      </c>
      <c r="E3" s="17"/>
      <c r="F3" s="17"/>
      <c r="G3" s="17" t="e">
        <f t="shared" ref="G3:G66" si="0">(F3/H3)*100</f>
        <v>#DIV/0!</v>
      </c>
      <c r="H3" s="17">
        <v>0</v>
      </c>
    </row>
    <row r="4" spans="1:11">
      <c r="A4" s="17" t="s">
        <v>155</v>
      </c>
      <c r="B4" s="17">
        <v>5</v>
      </c>
      <c r="C4" s="17">
        <v>6</v>
      </c>
      <c r="D4" s="17">
        <v>5.5</v>
      </c>
      <c r="E4" s="17"/>
      <c r="F4" s="17"/>
      <c r="G4" s="17" t="e">
        <f t="shared" si="0"/>
        <v>#DIV/0!</v>
      </c>
      <c r="H4" s="17">
        <v>0</v>
      </c>
    </row>
    <row r="5" spans="1:11">
      <c r="A5" s="17" t="s">
        <v>155</v>
      </c>
      <c r="B5" s="17">
        <v>7</v>
      </c>
      <c r="C5" s="17">
        <v>8</v>
      </c>
      <c r="D5" s="17">
        <v>7.5</v>
      </c>
      <c r="E5" s="17"/>
      <c r="F5" s="17"/>
      <c r="G5" s="17" t="e">
        <f t="shared" si="0"/>
        <v>#DIV/0!</v>
      </c>
      <c r="H5" s="17">
        <v>0</v>
      </c>
    </row>
    <row r="6" spans="1:11">
      <c r="A6" s="17" t="s">
        <v>155</v>
      </c>
      <c r="B6" s="17">
        <v>9</v>
      </c>
      <c r="C6" s="17">
        <v>10</v>
      </c>
      <c r="D6" s="17">
        <v>9.5</v>
      </c>
      <c r="E6" s="17"/>
      <c r="F6" s="17"/>
      <c r="G6" s="17" t="e">
        <f t="shared" si="0"/>
        <v>#DIV/0!</v>
      </c>
      <c r="H6" s="17">
        <v>0</v>
      </c>
    </row>
    <row r="7" spans="1:11">
      <c r="A7" s="17" t="s">
        <v>155</v>
      </c>
      <c r="B7" s="17">
        <v>11</v>
      </c>
      <c r="C7" s="17">
        <v>12</v>
      </c>
      <c r="D7" s="17">
        <v>11.5</v>
      </c>
      <c r="E7" s="17"/>
      <c r="F7" s="17"/>
      <c r="G7" s="17">
        <f t="shared" si="0"/>
        <v>0</v>
      </c>
      <c r="H7" s="17">
        <v>3</v>
      </c>
    </row>
    <row r="8" spans="1:11">
      <c r="A8" s="17" t="s">
        <v>155</v>
      </c>
      <c r="B8" s="17">
        <v>11.5</v>
      </c>
      <c r="C8" s="17">
        <v>13.5</v>
      </c>
      <c r="D8" s="17">
        <v>12.5</v>
      </c>
      <c r="E8" s="17" t="s">
        <v>232</v>
      </c>
      <c r="F8" s="17"/>
      <c r="G8" s="17">
        <f t="shared" si="0"/>
        <v>0</v>
      </c>
      <c r="H8" s="17">
        <v>24</v>
      </c>
    </row>
    <row r="9" spans="1:11">
      <c r="A9" s="17" t="s">
        <v>155</v>
      </c>
      <c r="B9" s="17">
        <v>13</v>
      </c>
      <c r="C9" s="17">
        <v>14</v>
      </c>
      <c r="D9" s="17">
        <v>13.5</v>
      </c>
      <c r="E9" s="17"/>
      <c r="F9" s="17"/>
      <c r="G9" s="17">
        <f t="shared" si="0"/>
        <v>0</v>
      </c>
      <c r="H9" s="17">
        <v>1</v>
      </c>
    </row>
    <row r="10" spans="1:11">
      <c r="A10" s="17" t="s">
        <v>155</v>
      </c>
      <c r="B10" s="17">
        <v>15</v>
      </c>
      <c r="C10" s="17">
        <v>16</v>
      </c>
      <c r="D10" s="17">
        <v>15.5</v>
      </c>
      <c r="E10" s="17"/>
      <c r="F10" s="17"/>
      <c r="G10" s="17">
        <f t="shared" si="0"/>
        <v>0</v>
      </c>
      <c r="H10" s="17">
        <v>5</v>
      </c>
    </row>
    <row r="11" spans="1:11">
      <c r="A11" s="17" t="s">
        <v>155</v>
      </c>
      <c r="B11" s="17">
        <v>17</v>
      </c>
      <c r="C11" s="17">
        <v>18</v>
      </c>
      <c r="D11" s="17">
        <v>17.5</v>
      </c>
      <c r="E11" s="17"/>
      <c r="F11" s="17"/>
      <c r="G11" s="17">
        <f t="shared" si="0"/>
        <v>0</v>
      </c>
      <c r="H11" s="17">
        <v>11</v>
      </c>
    </row>
    <row r="12" spans="1:11">
      <c r="A12" s="17" t="s">
        <v>155</v>
      </c>
      <c r="B12" s="17">
        <v>19</v>
      </c>
      <c r="C12" s="17">
        <v>20</v>
      </c>
      <c r="D12" s="17">
        <v>19.5</v>
      </c>
      <c r="E12" s="17"/>
      <c r="F12" s="17"/>
      <c r="G12" s="17">
        <f t="shared" si="0"/>
        <v>0</v>
      </c>
      <c r="H12" s="17">
        <v>12</v>
      </c>
    </row>
    <row r="13" spans="1:11">
      <c r="A13" s="17" t="s">
        <v>155</v>
      </c>
      <c r="B13" s="17">
        <v>21</v>
      </c>
      <c r="C13" s="17">
        <v>22</v>
      </c>
      <c r="D13" s="17">
        <v>21.5</v>
      </c>
      <c r="E13" s="17"/>
      <c r="F13" s="17"/>
      <c r="G13" s="17">
        <f t="shared" si="0"/>
        <v>0</v>
      </c>
      <c r="H13" s="17">
        <v>2</v>
      </c>
    </row>
    <row r="14" spans="1:11">
      <c r="A14" s="17" t="s">
        <v>155</v>
      </c>
      <c r="B14" s="17">
        <v>23</v>
      </c>
      <c r="C14" s="17">
        <v>24</v>
      </c>
      <c r="D14" s="17">
        <v>23.5</v>
      </c>
      <c r="E14" s="17"/>
      <c r="F14" s="17"/>
      <c r="G14" s="17">
        <f t="shared" si="0"/>
        <v>0</v>
      </c>
      <c r="H14" s="17">
        <v>10</v>
      </c>
    </row>
    <row r="15" spans="1:11">
      <c r="A15" s="17" t="s">
        <v>155</v>
      </c>
      <c r="B15" s="17">
        <v>32</v>
      </c>
      <c r="C15" s="17">
        <v>33</v>
      </c>
      <c r="D15" s="17">
        <v>32.5</v>
      </c>
      <c r="E15" s="17"/>
      <c r="F15" s="17"/>
      <c r="G15" s="17">
        <f t="shared" si="0"/>
        <v>0</v>
      </c>
      <c r="H15" s="17">
        <v>7</v>
      </c>
    </row>
    <row r="16" spans="1:11">
      <c r="A16" s="17" t="s">
        <v>155</v>
      </c>
      <c r="B16" s="17">
        <v>34</v>
      </c>
      <c r="C16" s="17">
        <v>35</v>
      </c>
      <c r="D16" s="17">
        <v>34.5</v>
      </c>
      <c r="E16" s="17" t="s">
        <v>233</v>
      </c>
      <c r="F16" s="17"/>
      <c r="G16" s="17">
        <f t="shared" si="0"/>
        <v>0</v>
      </c>
      <c r="H16" s="17">
        <v>19</v>
      </c>
    </row>
    <row r="17" spans="1:8">
      <c r="A17" s="17" t="s">
        <v>155</v>
      </c>
      <c r="B17" s="17">
        <v>36</v>
      </c>
      <c r="C17" s="17">
        <v>37</v>
      </c>
      <c r="D17" s="17">
        <v>36.5</v>
      </c>
      <c r="E17" s="17" t="s">
        <v>233</v>
      </c>
      <c r="F17" s="17"/>
      <c r="G17" s="17">
        <f t="shared" si="0"/>
        <v>0</v>
      </c>
      <c r="H17" s="17">
        <v>2</v>
      </c>
    </row>
    <row r="18" spans="1:8">
      <c r="A18" s="17" t="s">
        <v>155</v>
      </c>
      <c r="B18" s="17">
        <v>55</v>
      </c>
      <c r="C18" s="17">
        <v>56</v>
      </c>
      <c r="D18" s="17">
        <v>55.5</v>
      </c>
      <c r="E18" s="17"/>
      <c r="F18" s="17"/>
      <c r="G18" s="17" t="e">
        <f t="shared" si="0"/>
        <v>#DIV/0!</v>
      </c>
      <c r="H18" s="17">
        <v>0</v>
      </c>
    </row>
    <row r="19" spans="1:8">
      <c r="A19" s="17" t="s">
        <v>155</v>
      </c>
      <c r="B19" s="17">
        <v>57</v>
      </c>
      <c r="C19" s="17">
        <v>58</v>
      </c>
      <c r="D19" s="17">
        <v>57.5</v>
      </c>
      <c r="E19" s="17"/>
      <c r="F19" s="17"/>
      <c r="G19" s="17">
        <f t="shared" si="0"/>
        <v>0</v>
      </c>
      <c r="H19" s="17">
        <v>8</v>
      </c>
    </row>
    <row r="20" spans="1:8">
      <c r="A20" s="17" t="s">
        <v>155</v>
      </c>
      <c r="B20" s="17">
        <v>59</v>
      </c>
      <c r="C20" s="17">
        <v>60</v>
      </c>
      <c r="D20" s="17">
        <v>59.5</v>
      </c>
      <c r="E20" s="17" t="s">
        <v>233</v>
      </c>
      <c r="F20" s="17"/>
      <c r="G20" s="17">
        <f t="shared" si="0"/>
        <v>0</v>
      </c>
      <c r="H20" s="17">
        <v>4</v>
      </c>
    </row>
    <row r="21" spans="1:8">
      <c r="A21" s="17" t="s">
        <v>155</v>
      </c>
      <c r="B21" s="17">
        <v>61</v>
      </c>
      <c r="C21" s="17">
        <v>62</v>
      </c>
      <c r="D21" s="17">
        <v>61.5</v>
      </c>
      <c r="E21" s="17"/>
      <c r="F21" s="17"/>
      <c r="G21" s="17">
        <f t="shared" si="0"/>
        <v>0</v>
      </c>
      <c r="H21" s="17">
        <v>88</v>
      </c>
    </row>
    <row r="22" spans="1:8">
      <c r="A22" s="17" t="s">
        <v>155</v>
      </c>
      <c r="B22" s="17">
        <v>63</v>
      </c>
      <c r="C22" s="17">
        <v>64</v>
      </c>
      <c r="D22" s="17">
        <v>63.5</v>
      </c>
      <c r="E22" s="17"/>
      <c r="F22" s="17"/>
      <c r="G22" s="17">
        <f t="shared" si="0"/>
        <v>0</v>
      </c>
      <c r="H22" s="17">
        <v>58</v>
      </c>
    </row>
    <row r="23" spans="1:8">
      <c r="A23" s="17" t="s">
        <v>155</v>
      </c>
      <c r="B23" s="17">
        <v>65</v>
      </c>
      <c r="C23" s="17">
        <v>66</v>
      </c>
      <c r="D23" s="17">
        <v>65.5</v>
      </c>
      <c r="E23" s="17"/>
      <c r="F23" s="17"/>
      <c r="G23" s="17">
        <f t="shared" si="0"/>
        <v>0</v>
      </c>
      <c r="H23" s="17">
        <v>227</v>
      </c>
    </row>
    <row r="24" spans="1:8">
      <c r="A24" s="17" t="s">
        <v>155</v>
      </c>
      <c r="B24" s="17">
        <v>69</v>
      </c>
      <c r="C24" s="17">
        <v>70</v>
      </c>
      <c r="D24" s="17">
        <v>69.5</v>
      </c>
      <c r="E24" s="17"/>
      <c r="F24" s="17"/>
      <c r="G24" s="17">
        <f t="shared" si="0"/>
        <v>0</v>
      </c>
      <c r="H24" s="17">
        <v>7</v>
      </c>
    </row>
    <row r="25" spans="1:8">
      <c r="A25" s="17" t="s">
        <v>155</v>
      </c>
      <c r="B25" s="17">
        <v>69</v>
      </c>
      <c r="C25" s="17">
        <v>71</v>
      </c>
      <c r="D25" s="17">
        <v>70</v>
      </c>
      <c r="E25" s="17"/>
      <c r="F25" s="17"/>
      <c r="G25" s="17">
        <f t="shared" si="0"/>
        <v>0</v>
      </c>
      <c r="H25" s="17">
        <v>23</v>
      </c>
    </row>
    <row r="26" spans="1:8">
      <c r="A26" s="17" t="s">
        <v>155</v>
      </c>
      <c r="B26" s="17">
        <v>71</v>
      </c>
      <c r="C26" s="17">
        <v>72</v>
      </c>
      <c r="D26" s="17">
        <v>71.5</v>
      </c>
      <c r="E26" s="17"/>
      <c r="F26" s="17"/>
      <c r="G26" s="17">
        <f t="shared" si="0"/>
        <v>0</v>
      </c>
      <c r="H26" s="17">
        <v>27</v>
      </c>
    </row>
    <row r="27" spans="1:8">
      <c r="A27" s="17" t="s">
        <v>155</v>
      </c>
      <c r="B27" s="17">
        <v>71</v>
      </c>
      <c r="C27" s="17">
        <v>73</v>
      </c>
      <c r="D27" s="17">
        <v>72</v>
      </c>
      <c r="E27" s="17"/>
      <c r="F27" s="17"/>
      <c r="G27" s="17">
        <f t="shared" si="0"/>
        <v>0</v>
      </c>
      <c r="H27" s="17">
        <v>33</v>
      </c>
    </row>
    <row r="28" spans="1:8">
      <c r="A28" s="17" t="s">
        <v>155</v>
      </c>
      <c r="B28" s="17">
        <v>73</v>
      </c>
      <c r="C28" s="17">
        <v>74</v>
      </c>
      <c r="D28" s="17">
        <v>73.5</v>
      </c>
      <c r="E28" s="17"/>
      <c r="F28" s="17"/>
      <c r="G28" s="17">
        <f t="shared" si="0"/>
        <v>0</v>
      </c>
      <c r="H28" s="17">
        <v>19</v>
      </c>
    </row>
    <row r="29" spans="1:8">
      <c r="A29" s="17" t="s">
        <v>155</v>
      </c>
      <c r="B29" s="17">
        <v>74</v>
      </c>
      <c r="C29" s="17">
        <v>76</v>
      </c>
      <c r="D29" s="17">
        <v>75</v>
      </c>
      <c r="E29" s="17"/>
      <c r="F29" s="17"/>
      <c r="G29" s="17">
        <f t="shared" si="0"/>
        <v>0</v>
      </c>
      <c r="H29" s="17">
        <v>10</v>
      </c>
    </row>
    <row r="30" spans="1:8">
      <c r="A30" s="17" t="s">
        <v>155</v>
      </c>
      <c r="B30" s="17">
        <v>75</v>
      </c>
      <c r="C30" s="17">
        <v>76</v>
      </c>
      <c r="D30" s="17">
        <v>75.5</v>
      </c>
      <c r="E30" s="17"/>
      <c r="F30" s="17"/>
      <c r="G30" s="17">
        <f t="shared" si="0"/>
        <v>0</v>
      </c>
      <c r="H30" s="17">
        <v>3</v>
      </c>
    </row>
    <row r="31" spans="1:8">
      <c r="A31" s="17" t="s">
        <v>155</v>
      </c>
      <c r="B31" s="17">
        <v>77</v>
      </c>
      <c r="C31" s="17">
        <v>79</v>
      </c>
      <c r="D31" s="17">
        <v>78</v>
      </c>
      <c r="E31" s="17"/>
      <c r="F31" s="17"/>
      <c r="G31" s="17" t="e">
        <f t="shared" si="0"/>
        <v>#DIV/0!</v>
      </c>
      <c r="H31" s="17">
        <v>0</v>
      </c>
    </row>
    <row r="32" spans="1:8">
      <c r="A32" s="17" t="s">
        <v>155</v>
      </c>
      <c r="B32" s="17">
        <v>82</v>
      </c>
      <c r="C32" s="17">
        <v>84</v>
      </c>
      <c r="D32" s="17">
        <v>83</v>
      </c>
      <c r="E32" s="17"/>
      <c r="F32" s="17"/>
      <c r="G32" s="17" t="e">
        <f t="shared" si="0"/>
        <v>#DIV/0!</v>
      </c>
      <c r="H32" s="17">
        <v>0</v>
      </c>
    </row>
    <row r="33" spans="1:8">
      <c r="A33" s="17" t="s">
        <v>155</v>
      </c>
      <c r="B33" s="17">
        <v>84</v>
      </c>
      <c r="C33" s="17">
        <v>86</v>
      </c>
      <c r="D33" s="17">
        <v>85</v>
      </c>
      <c r="E33" s="17"/>
      <c r="F33" s="17"/>
      <c r="G33" s="17" t="e">
        <f t="shared" si="0"/>
        <v>#DIV/0!</v>
      </c>
      <c r="H33" s="17">
        <v>0</v>
      </c>
    </row>
    <row r="34" spans="1:8">
      <c r="A34" s="17" t="s">
        <v>155</v>
      </c>
      <c r="B34" s="17">
        <v>86</v>
      </c>
      <c r="C34" s="17">
        <v>88</v>
      </c>
      <c r="D34" s="17">
        <v>87</v>
      </c>
      <c r="E34" s="17"/>
      <c r="F34" s="17"/>
      <c r="G34" s="17" t="e">
        <f t="shared" si="0"/>
        <v>#DIV/0!</v>
      </c>
      <c r="H34" s="17">
        <v>0</v>
      </c>
    </row>
    <row r="35" spans="1:8">
      <c r="A35" s="17" t="s">
        <v>155</v>
      </c>
      <c r="B35" s="17">
        <v>88</v>
      </c>
      <c r="C35" s="17">
        <v>90</v>
      </c>
      <c r="D35" s="17">
        <v>89</v>
      </c>
      <c r="E35" s="17"/>
      <c r="F35" s="17"/>
      <c r="G35" s="17" t="e">
        <f t="shared" si="0"/>
        <v>#DIV/0!</v>
      </c>
      <c r="H35" s="17">
        <v>0</v>
      </c>
    </row>
    <row r="36" spans="1:8">
      <c r="A36" s="17" t="s">
        <v>155</v>
      </c>
      <c r="B36" s="17">
        <v>91</v>
      </c>
      <c r="C36" s="17">
        <v>92</v>
      </c>
      <c r="D36" s="17">
        <v>91.5</v>
      </c>
      <c r="E36" s="17"/>
      <c r="F36" s="17"/>
      <c r="G36" s="17">
        <f t="shared" si="0"/>
        <v>0</v>
      </c>
      <c r="H36" s="17">
        <v>5</v>
      </c>
    </row>
    <row r="37" spans="1:8">
      <c r="A37" s="17" t="s">
        <v>155</v>
      </c>
      <c r="B37" s="17">
        <v>92</v>
      </c>
      <c r="C37" s="17">
        <v>94</v>
      </c>
      <c r="D37" s="17">
        <v>93</v>
      </c>
      <c r="E37" s="17"/>
      <c r="F37" s="17"/>
      <c r="G37" s="17">
        <f t="shared" si="0"/>
        <v>0</v>
      </c>
      <c r="H37" s="17">
        <v>7</v>
      </c>
    </row>
    <row r="38" spans="1:8">
      <c r="A38" s="17" t="s">
        <v>155</v>
      </c>
      <c r="B38" s="17">
        <v>93</v>
      </c>
      <c r="C38" s="17">
        <v>94</v>
      </c>
      <c r="D38" s="17">
        <v>93.5</v>
      </c>
      <c r="E38" s="17"/>
      <c r="F38" s="17"/>
      <c r="G38" s="17">
        <f t="shared" si="0"/>
        <v>0</v>
      </c>
      <c r="H38" s="17">
        <v>24</v>
      </c>
    </row>
    <row r="39" spans="1:8">
      <c r="A39" s="17" t="s">
        <v>155</v>
      </c>
      <c r="B39" s="17">
        <v>95</v>
      </c>
      <c r="C39" s="17">
        <v>96</v>
      </c>
      <c r="D39" s="17">
        <v>95.5</v>
      </c>
      <c r="E39" s="17"/>
      <c r="F39" s="17"/>
      <c r="G39" s="17">
        <f t="shared" si="0"/>
        <v>0</v>
      </c>
      <c r="H39" s="17">
        <v>36</v>
      </c>
    </row>
    <row r="40" spans="1:8">
      <c r="A40" s="17" t="s">
        <v>155</v>
      </c>
      <c r="B40" s="17">
        <v>96</v>
      </c>
      <c r="C40" s="17">
        <v>98</v>
      </c>
      <c r="D40" s="17">
        <v>97</v>
      </c>
      <c r="E40" s="17"/>
      <c r="F40" s="17"/>
      <c r="G40" s="17">
        <f t="shared" si="0"/>
        <v>0</v>
      </c>
      <c r="H40" s="17">
        <v>17</v>
      </c>
    </row>
    <row r="41" spans="1:8">
      <c r="A41" s="17" t="s">
        <v>155</v>
      </c>
      <c r="B41" s="17">
        <v>97</v>
      </c>
      <c r="C41" s="17">
        <v>98</v>
      </c>
      <c r="D41" s="17">
        <v>97.5</v>
      </c>
      <c r="E41" s="17"/>
      <c r="F41" s="17"/>
      <c r="G41" s="17">
        <f t="shared" si="0"/>
        <v>0</v>
      </c>
      <c r="H41" s="17">
        <v>20</v>
      </c>
    </row>
    <row r="42" spans="1:8">
      <c r="A42" s="17" t="s">
        <v>155</v>
      </c>
      <c r="B42" s="17">
        <v>98</v>
      </c>
      <c r="C42" s="17">
        <v>100</v>
      </c>
      <c r="D42" s="17">
        <v>99</v>
      </c>
      <c r="E42" s="17"/>
      <c r="F42" s="17"/>
      <c r="G42" s="17">
        <f t="shared" si="0"/>
        <v>0</v>
      </c>
      <c r="H42" s="17">
        <v>28</v>
      </c>
    </row>
    <row r="43" spans="1:8">
      <c r="A43" s="17" t="s">
        <v>155</v>
      </c>
      <c r="B43" s="17">
        <v>100</v>
      </c>
      <c r="C43" s="17">
        <v>102</v>
      </c>
      <c r="D43" s="17">
        <v>101</v>
      </c>
      <c r="E43" s="17"/>
      <c r="F43" s="17"/>
      <c r="G43" s="17">
        <f t="shared" si="0"/>
        <v>0</v>
      </c>
      <c r="H43" s="17">
        <v>6</v>
      </c>
    </row>
    <row r="44" spans="1:8">
      <c r="A44" s="17" t="s">
        <v>155</v>
      </c>
      <c r="B44" s="17">
        <v>102</v>
      </c>
      <c r="C44" s="17">
        <v>104</v>
      </c>
      <c r="D44" s="17">
        <v>103</v>
      </c>
      <c r="E44" s="17"/>
      <c r="F44" s="17"/>
      <c r="G44" s="17" t="e">
        <f t="shared" si="0"/>
        <v>#DIV/0!</v>
      </c>
      <c r="H44" s="17">
        <v>0</v>
      </c>
    </row>
    <row r="45" spans="1:8">
      <c r="A45" s="17" t="s">
        <v>155</v>
      </c>
      <c r="B45" s="17">
        <v>104</v>
      </c>
      <c r="C45" s="17">
        <v>106</v>
      </c>
      <c r="D45" s="17">
        <v>105</v>
      </c>
      <c r="E45" s="17"/>
      <c r="F45" s="17"/>
      <c r="G45" s="17">
        <f t="shared" si="0"/>
        <v>0</v>
      </c>
      <c r="H45" s="17">
        <v>14</v>
      </c>
    </row>
    <row r="46" spans="1:8">
      <c r="A46" s="17" t="s">
        <v>155</v>
      </c>
      <c r="B46" s="17">
        <v>108</v>
      </c>
      <c r="C46" s="17">
        <v>109</v>
      </c>
      <c r="D46" s="17">
        <v>108.5</v>
      </c>
      <c r="E46" s="17"/>
      <c r="F46" s="17"/>
      <c r="G46" s="17" t="e">
        <f t="shared" si="0"/>
        <v>#DIV/0!</v>
      </c>
      <c r="H46" s="17">
        <v>0</v>
      </c>
    </row>
    <row r="47" spans="1:8">
      <c r="A47" s="17" t="s">
        <v>155</v>
      </c>
      <c r="B47" s="17">
        <v>110</v>
      </c>
      <c r="C47" s="17">
        <v>111</v>
      </c>
      <c r="D47" s="17">
        <v>110.5</v>
      </c>
      <c r="E47" s="17"/>
      <c r="F47" s="17"/>
      <c r="G47" s="17">
        <f t="shared" si="0"/>
        <v>0</v>
      </c>
      <c r="H47" s="17">
        <v>59</v>
      </c>
    </row>
    <row r="48" spans="1:8">
      <c r="A48" s="17" t="s">
        <v>155</v>
      </c>
      <c r="B48" s="17">
        <v>110</v>
      </c>
      <c r="C48" s="17">
        <v>112</v>
      </c>
      <c r="D48" s="17">
        <v>111</v>
      </c>
      <c r="E48" s="17"/>
      <c r="F48" s="17">
        <v>1</v>
      </c>
      <c r="G48" s="17">
        <f t="shared" si="0"/>
        <v>0.38910505836575876</v>
      </c>
      <c r="H48" s="17">
        <v>257</v>
      </c>
    </row>
    <row r="49" spans="1:8">
      <c r="A49" s="17" t="s">
        <v>155</v>
      </c>
      <c r="B49" s="17">
        <v>112</v>
      </c>
      <c r="C49" s="17">
        <v>113</v>
      </c>
      <c r="D49" s="17">
        <v>112.5</v>
      </c>
      <c r="E49" s="17" t="s">
        <v>233</v>
      </c>
      <c r="F49" s="17"/>
      <c r="G49" s="17">
        <f t="shared" si="0"/>
        <v>0</v>
      </c>
      <c r="H49" s="17">
        <v>64</v>
      </c>
    </row>
    <row r="50" spans="1:8">
      <c r="A50" s="17" t="s">
        <v>155</v>
      </c>
      <c r="B50" s="17">
        <v>112</v>
      </c>
      <c r="C50" s="17">
        <v>114</v>
      </c>
      <c r="D50" s="17">
        <v>113</v>
      </c>
      <c r="E50" s="17"/>
      <c r="F50" s="17"/>
      <c r="G50" s="17">
        <f t="shared" si="0"/>
        <v>0</v>
      </c>
      <c r="H50" s="17">
        <v>38</v>
      </c>
    </row>
    <row r="51" spans="1:8">
      <c r="A51" s="17" t="s">
        <v>155</v>
      </c>
      <c r="B51" s="17">
        <v>114</v>
      </c>
      <c r="C51" s="17">
        <v>115</v>
      </c>
      <c r="D51" s="17">
        <v>114.5</v>
      </c>
      <c r="E51" s="17" t="s">
        <v>233</v>
      </c>
      <c r="F51" s="17"/>
      <c r="G51" s="17">
        <f t="shared" si="0"/>
        <v>0</v>
      </c>
      <c r="H51" s="17">
        <v>75</v>
      </c>
    </row>
    <row r="52" spans="1:8">
      <c r="A52" s="17" t="s">
        <v>155</v>
      </c>
      <c r="B52" s="17">
        <v>114</v>
      </c>
      <c r="C52" s="17">
        <v>116</v>
      </c>
      <c r="D52" s="17">
        <v>115</v>
      </c>
      <c r="E52" s="17"/>
      <c r="F52" s="17"/>
      <c r="G52" s="17">
        <f t="shared" si="0"/>
        <v>0</v>
      </c>
      <c r="H52" s="17">
        <v>25</v>
      </c>
    </row>
    <row r="53" spans="1:8">
      <c r="A53" s="17" t="s">
        <v>155</v>
      </c>
      <c r="B53" s="17">
        <v>116</v>
      </c>
      <c r="C53" s="17">
        <v>117</v>
      </c>
      <c r="D53" s="17">
        <v>116.5</v>
      </c>
      <c r="E53" s="17"/>
      <c r="F53" s="17"/>
      <c r="G53" s="17">
        <f t="shared" si="0"/>
        <v>0</v>
      </c>
      <c r="H53" s="17">
        <v>133</v>
      </c>
    </row>
    <row r="54" spans="1:8">
      <c r="A54" s="17" t="s">
        <v>155</v>
      </c>
      <c r="B54" s="17">
        <v>119</v>
      </c>
      <c r="C54" s="17">
        <v>121</v>
      </c>
      <c r="D54" s="17">
        <v>120</v>
      </c>
      <c r="E54" s="17"/>
      <c r="F54" s="17"/>
      <c r="G54" s="17">
        <f t="shared" si="0"/>
        <v>0</v>
      </c>
      <c r="H54" s="17">
        <v>14</v>
      </c>
    </row>
    <row r="55" spans="1:8">
      <c r="A55" s="17" t="s">
        <v>155</v>
      </c>
      <c r="B55" s="17">
        <v>121</v>
      </c>
      <c r="C55" s="17">
        <v>123</v>
      </c>
      <c r="D55" s="17">
        <v>122</v>
      </c>
      <c r="E55" s="17"/>
      <c r="F55" s="17"/>
      <c r="G55" s="17" t="e">
        <f t="shared" si="0"/>
        <v>#DIV/0!</v>
      </c>
      <c r="H55" s="17">
        <v>0</v>
      </c>
    </row>
    <row r="56" spans="1:8">
      <c r="A56" s="17" t="s">
        <v>155</v>
      </c>
      <c r="B56" s="17">
        <v>125</v>
      </c>
      <c r="C56" s="17">
        <v>127</v>
      </c>
      <c r="D56" s="17">
        <v>126</v>
      </c>
      <c r="E56" s="17"/>
      <c r="F56" s="17"/>
      <c r="G56" s="17" t="e">
        <f t="shared" si="0"/>
        <v>#DIV/0!</v>
      </c>
      <c r="H56" s="17">
        <v>0</v>
      </c>
    </row>
    <row r="57" spans="1:8">
      <c r="A57" s="17" t="s">
        <v>155</v>
      </c>
      <c r="B57" s="17">
        <v>128</v>
      </c>
      <c r="C57" s="17">
        <v>130</v>
      </c>
      <c r="D57" s="17">
        <v>129</v>
      </c>
      <c r="E57" s="17"/>
      <c r="F57" s="17"/>
      <c r="G57" s="17">
        <f t="shared" si="0"/>
        <v>0</v>
      </c>
      <c r="H57" s="17">
        <v>13</v>
      </c>
    </row>
    <row r="58" spans="1:8">
      <c r="A58" s="17" t="s">
        <v>155</v>
      </c>
      <c r="B58" s="17">
        <v>129</v>
      </c>
      <c r="C58" s="17">
        <v>130</v>
      </c>
      <c r="D58" s="17">
        <v>129.5</v>
      </c>
      <c r="E58" s="17"/>
      <c r="F58" s="17"/>
      <c r="G58" s="17">
        <f t="shared" si="0"/>
        <v>0</v>
      </c>
      <c r="H58" s="17">
        <v>7</v>
      </c>
    </row>
    <row r="59" spans="1:8">
      <c r="A59" s="17" t="s">
        <v>155</v>
      </c>
      <c r="B59" s="17">
        <v>130</v>
      </c>
      <c r="C59" s="17">
        <v>131</v>
      </c>
      <c r="D59" s="17">
        <v>130.5</v>
      </c>
      <c r="E59" s="17"/>
      <c r="F59" s="17"/>
      <c r="G59" s="17">
        <f t="shared" si="0"/>
        <v>0</v>
      </c>
      <c r="H59" s="17">
        <v>4</v>
      </c>
    </row>
    <row r="60" spans="1:8">
      <c r="A60" s="17" t="s">
        <v>155</v>
      </c>
      <c r="B60" s="17">
        <v>135</v>
      </c>
      <c r="C60" s="17">
        <v>137</v>
      </c>
      <c r="D60" s="17">
        <v>136</v>
      </c>
      <c r="E60" s="17"/>
      <c r="F60" s="17"/>
      <c r="G60" s="17" t="e">
        <f t="shared" si="0"/>
        <v>#DIV/0!</v>
      </c>
      <c r="H60" s="17">
        <v>0</v>
      </c>
    </row>
    <row r="61" spans="1:8">
      <c r="A61" s="17" t="s">
        <v>155</v>
      </c>
      <c r="B61" s="17">
        <v>141</v>
      </c>
      <c r="C61" s="17">
        <v>142</v>
      </c>
      <c r="D61" s="17">
        <v>141.5</v>
      </c>
      <c r="E61" s="17"/>
      <c r="F61" s="17"/>
      <c r="G61" s="17" t="e">
        <f t="shared" si="0"/>
        <v>#DIV/0!</v>
      </c>
      <c r="H61" s="17">
        <v>0</v>
      </c>
    </row>
    <row r="62" spans="1:8">
      <c r="A62" s="17" t="s">
        <v>155</v>
      </c>
      <c r="B62" s="17">
        <v>142</v>
      </c>
      <c r="C62" s="17">
        <v>144</v>
      </c>
      <c r="D62" s="17">
        <v>143</v>
      </c>
      <c r="E62" s="17"/>
      <c r="F62" s="17"/>
      <c r="G62" s="17">
        <f t="shared" si="0"/>
        <v>0</v>
      </c>
      <c r="H62" s="17">
        <v>47</v>
      </c>
    </row>
    <row r="63" spans="1:8">
      <c r="A63" s="17" t="s">
        <v>155</v>
      </c>
      <c r="B63" s="17">
        <v>143</v>
      </c>
      <c r="C63" s="17">
        <v>144</v>
      </c>
      <c r="D63" s="17">
        <v>143.5</v>
      </c>
      <c r="E63" s="17"/>
      <c r="F63" s="17"/>
      <c r="G63" s="17">
        <f t="shared" si="0"/>
        <v>0</v>
      </c>
      <c r="H63" s="17">
        <v>3</v>
      </c>
    </row>
    <row r="64" spans="1:8">
      <c r="A64" s="17" t="s">
        <v>155</v>
      </c>
      <c r="B64" s="17">
        <v>145</v>
      </c>
      <c r="C64" s="17">
        <v>146</v>
      </c>
      <c r="D64" s="17">
        <v>145.5</v>
      </c>
      <c r="E64" s="17"/>
      <c r="F64" s="17"/>
      <c r="G64" s="17">
        <f t="shared" si="0"/>
        <v>0</v>
      </c>
      <c r="H64" s="17">
        <v>142</v>
      </c>
    </row>
    <row r="65" spans="1:8">
      <c r="A65" s="17" t="s">
        <v>155</v>
      </c>
      <c r="B65" s="17">
        <v>147</v>
      </c>
      <c r="C65" s="17">
        <v>148</v>
      </c>
      <c r="D65" s="17">
        <v>147.5</v>
      </c>
      <c r="E65" s="17"/>
      <c r="F65" s="17"/>
      <c r="G65" s="17">
        <f t="shared" si="0"/>
        <v>0</v>
      </c>
      <c r="H65" s="17">
        <v>186</v>
      </c>
    </row>
    <row r="66" spans="1:8">
      <c r="A66" s="17" t="s">
        <v>155</v>
      </c>
      <c r="B66" s="17">
        <v>149</v>
      </c>
      <c r="C66" s="17">
        <v>150</v>
      </c>
      <c r="D66" s="17">
        <v>149.5</v>
      </c>
      <c r="E66" s="17"/>
      <c r="F66" s="17"/>
      <c r="G66" s="17">
        <f t="shared" si="0"/>
        <v>0</v>
      </c>
      <c r="H66" s="17">
        <v>145</v>
      </c>
    </row>
    <row r="67" spans="1:8">
      <c r="A67" s="17" t="s">
        <v>155</v>
      </c>
      <c r="B67" s="17">
        <v>149</v>
      </c>
      <c r="C67" s="17">
        <v>151</v>
      </c>
      <c r="D67" s="17">
        <v>150</v>
      </c>
      <c r="E67" s="17"/>
      <c r="F67" s="17"/>
      <c r="G67" s="17">
        <f t="shared" ref="G67:G130" si="1">(F67/H67)*100</f>
        <v>0</v>
      </c>
      <c r="H67" s="17">
        <v>44</v>
      </c>
    </row>
    <row r="68" spans="1:8">
      <c r="A68" s="17" t="s">
        <v>155</v>
      </c>
      <c r="B68" s="17">
        <v>151</v>
      </c>
      <c r="C68" s="17">
        <v>152</v>
      </c>
      <c r="D68" s="17">
        <v>151.5</v>
      </c>
      <c r="E68" s="17"/>
      <c r="F68" s="17"/>
      <c r="G68" s="17">
        <f t="shared" si="1"/>
        <v>0</v>
      </c>
      <c r="H68" s="17">
        <v>117</v>
      </c>
    </row>
    <row r="69" spans="1:8">
      <c r="A69" s="17" t="s">
        <v>155</v>
      </c>
      <c r="B69" s="17">
        <v>153</v>
      </c>
      <c r="C69" s="17">
        <v>154</v>
      </c>
      <c r="D69" s="17">
        <v>153.5</v>
      </c>
      <c r="E69" s="17"/>
      <c r="F69" s="17"/>
      <c r="G69" s="17">
        <f t="shared" si="1"/>
        <v>0</v>
      </c>
      <c r="H69" s="17">
        <v>59</v>
      </c>
    </row>
    <row r="70" spans="1:8">
      <c r="A70" s="17" t="s">
        <v>155</v>
      </c>
      <c r="B70" s="17">
        <v>155</v>
      </c>
      <c r="C70" s="17">
        <v>156</v>
      </c>
      <c r="D70" s="17">
        <v>155.5</v>
      </c>
      <c r="E70" s="17"/>
      <c r="F70" s="17"/>
      <c r="G70" s="17">
        <f t="shared" si="1"/>
        <v>0</v>
      </c>
      <c r="H70" s="17">
        <v>6</v>
      </c>
    </row>
    <row r="71" spans="1:8">
      <c r="A71" s="17" t="s">
        <v>155</v>
      </c>
      <c r="B71" s="17">
        <v>156</v>
      </c>
      <c r="C71" s="17">
        <v>158</v>
      </c>
      <c r="D71" s="17">
        <v>157</v>
      </c>
      <c r="E71" s="17"/>
      <c r="F71" s="17"/>
      <c r="G71" s="17">
        <f t="shared" si="1"/>
        <v>0</v>
      </c>
      <c r="H71" s="17">
        <v>56</v>
      </c>
    </row>
    <row r="72" spans="1:8">
      <c r="A72" s="17" t="s">
        <v>155</v>
      </c>
      <c r="B72" s="17">
        <v>157</v>
      </c>
      <c r="C72" s="17">
        <v>158</v>
      </c>
      <c r="D72" s="17">
        <v>157.5</v>
      </c>
      <c r="E72" s="17"/>
      <c r="F72" s="17"/>
      <c r="G72" s="17">
        <f t="shared" si="1"/>
        <v>0</v>
      </c>
      <c r="H72" s="17">
        <v>4</v>
      </c>
    </row>
    <row r="73" spans="1:8">
      <c r="A73" s="17" t="s">
        <v>155</v>
      </c>
      <c r="B73" s="17">
        <v>159</v>
      </c>
      <c r="C73" s="17">
        <v>160</v>
      </c>
      <c r="D73" s="17">
        <v>159.5</v>
      </c>
      <c r="E73" s="17"/>
      <c r="F73" s="17"/>
      <c r="G73" s="17">
        <f t="shared" si="1"/>
        <v>0</v>
      </c>
      <c r="H73" s="17">
        <v>6</v>
      </c>
    </row>
    <row r="74" spans="1:8">
      <c r="A74" s="17" t="s">
        <v>155</v>
      </c>
      <c r="B74" s="17">
        <v>161</v>
      </c>
      <c r="C74" s="17">
        <v>162</v>
      </c>
      <c r="D74" s="17">
        <v>161.5</v>
      </c>
      <c r="E74" s="17"/>
      <c r="F74" s="17"/>
      <c r="G74" s="17">
        <f t="shared" si="1"/>
        <v>0</v>
      </c>
      <c r="H74" s="17">
        <v>11</v>
      </c>
    </row>
    <row r="75" spans="1:8">
      <c r="A75" s="17" t="s">
        <v>155</v>
      </c>
      <c r="B75" s="17">
        <v>162</v>
      </c>
      <c r="C75" s="17">
        <v>164</v>
      </c>
      <c r="D75" s="17">
        <v>163</v>
      </c>
      <c r="E75" s="17"/>
      <c r="F75" s="17"/>
      <c r="G75" s="17">
        <f t="shared" si="1"/>
        <v>0</v>
      </c>
      <c r="H75" s="17">
        <v>81</v>
      </c>
    </row>
    <row r="76" spans="1:8">
      <c r="A76" s="17" t="s">
        <v>155</v>
      </c>
      <c r="B76" s="17">
        <v>163</v>
      </c>
      <c r="C76" s="17">
        <v>164</v>
      </c>
      <c r="D76" s="17">
        <v>163.5</v>
      </c>
      <c r="E76" s="17"/>
      <c r="F76" s="17"/>
      <c r="G76" s="17">
        <f t="shared" si="1"/>
        <v>0</v>
      </c>
      <c r="H76" s="17">
        <v>2</v>
      </c>
    </row>
    <row r="77" spans="1:8">
      <c r="A77" s="17" t="s">
        <v>155</v>
      </c>
      <c r="B77" s="17">
        <v>165</v>
      </c>
      <c r="C77" s="17">
        <v>166</v>
      </c>
      <c r="D77" s="17">
        <v>165.5</v>
      </c>
      <c r="E77" s="17"/>
      <c r="F77" s="17"/>
      <c r="G77" s="17">
        <f t="shared" si="1"/>
        <v>0</v>
      </c>
      <c r="H77" s="17">
        <v>2</v>
      </c>
    </row>
    <row r="78" spans="1:8">
      <c r="A78" s="17" t="s">
        <v>155</v>
      </c>
      <c r="B78" s="17">
        <v>167</v>
      </c>
      <c r="C78" s="17">
        <v>168</v>
      </c>
      <c r="D78" s="17">
        <v>167.5</v>
      </c>
      <c r="E78" s="17"/>
      <c r="F78" s="17"/>
      <c r="G78" s="17" t="e">
        <f t="shared" si="1"/>
        <v>#DIV/0!</v>
      </c>
      <c r="H78" s="17">
        <v>0</v>
      </c>
    </row>
    <row r="79" spans="1:8">
      <c r="A79" s="17" t="s">
        <v>155</v>
      </c>
      <c r="B79" s="17">
        <v>167</v>
      </c>
      <c r="C79" s="17">
        <v>169</v>
      </c>
      <c r="D79" s="17">
        <v>168</v>
      </c>
      <c r="E79" s="17"/>
      <c r="F79" s="17"/>
      <c r="G79" s="17">
        <f t="shared" si="1"/>
        <v>0</v>
      </c>
      <c r="H79" s="17">
        <v>5</v>
      </c>
    </row>
    <row r="80" spans="1:8">
      <c r="A80" s="17" t="s">
        <v>155</v>
      </c>
      <c r="B80" s="17">
        <v>169</v>
      </c>
      <c r="C80" s="17">
        <v>170</v>
      </c>
      <c r="D80" s="17">
        <v>169.5</v>
      </c>
      <c r="E80" s="17"/>
      <c r="F80" s="17"/>
      <c r="G80" s="17">
        <f t="shared" si="1"/>
        <v>0</v>
      </c>
      <c r="H80" s="17">
        <v>2</v>
      </c>
    </row>
    <row r="81" spans="1:8">
      <c r="A81" s="17" t="s">
        <v>155</v>
      </c>
      <c r="B81" s="17">
        <v>171</v>
      </c>
      <c r="C81" s="17">
        <v>172</v>
      </c>
      <c r="D81" s="17">
        <v>171.5</v>
      </c>
      <c r="E81" s="17" t="s">
        <v>234</v>
      </c>
      <c r="F81" s="17"/>
      <c r="G81" s="17">
        <f t="shared" si="1"/>
        <v>0</v>
      </c>
      <c r="H81" s="17">
        <v>7</v>
      </c>
    </row>
    <row r="82" spans="1:8">
      <c r="A82" s="17" t="s">
        <v>155</v>
      </c>
      <c r="B82" s="17">
        <v>173</v>
      </c>
      <c r="C82" s="17">
        <v>174</v>
      </c>
      <c r="D82" s="17">
        <v>173.5</v>
      </c>
      <c r="E82" s="17" t="s">
        <v>234</v>
      </c>
      <c r="F82" s="17"/>
      <c r="G82" s="17">
        <f t="shared" si="1"/>
        <v>0</v>
      </c>
      <c r="H82" s="17">
        <v>1</v>
      </c>
    </row>
    <row r="83" spans="1:8">
      <c r="A83" s="17" t="s">
        <v>155</v>
      </c>
      <c r="B83" s="17">
        <v>174</v>
      </c>
      <c r="C83" s="17">
        <v>176</v>
      </c>
      <c r="D83" s="17">
        <v>175</v>
      </c>
      <c r="E83" s="17"/>
      <c r="F83" s="17"/>
      <c r="G83" s="17">
        <f t="shared" si="1"/>
        <v>0</v>
      </c>
      <c r="H83" s="17">
        <v>33</v>
      </c>
    </row>
    <row r="84" spans="1:8">
      <c r="A84" s="17" t="s">
        <v>155</v>
      </c>
      <c r="B84" s="17">
        <v>175</v>
      </c>
      <c r="C84" s="17">
        <v>176</v>
      </c>
      <c r="D84" s="17">
        <v>175.5</v>
      </c>
      <c r="E84" s="17"/>
      <c r="F84" s="17"/>
      <c r="G84" s="17">
        <f t="shared" si="1"/>
        <v>0</v>
      </c>
      <c r="H84" s="17">
        <v>4</v>
      </c>
    </row>
    <row r="85" spans="1:8">
      <c r="A85" s="17" t="s">
        <v>155</v>
      </c>
      <c r="B85" s="17">
        <v>177</v>
      </c>
      <c r="C85" s="17">
        <v>178</v>
      </c>
      <c r="D85" s="17">
        <v>177.5</v>
      </c>
      <c r="E85" s="17"/>
      <c r="F85" s="17"/>
      <c r="G85" s="17">
        <f t="shared" si="1"/>
        <v>0</v>
      </c>
      <c r="H85" s="17">
        <v>5</v>
      </c>
    </row>
    <row r="86" spans="1:8">
      <c r="A86" s="17" t="s">
        <v>155</v>
      </c>
      <c r="B86" s="17">
        <v>179</v>
      </c>
      <c r="C86" s="17">
        <v>180</v>
      </c>
      <c r="D86" s="17">
        <v>179.5</v>
      </c>
      <c r="E86" s="17"/>
      <c r="F86" s="17"/>
      <c r="G86" s="17">
        <f t="shared" si="1"/>
        <v>0</v>
      </c>
      <c r="H86" s="17">
        <v>3</v>
      </c>
    </row>
    <row r="87" spans="1:8">
      <c r="A87" s="17" t="s">
        <v>155</v>
      </c>
      <c r="B87" s="17">
        <v>181</v>
      </c>
      <c r="C87" s="17">
        <v>182</v>
      </c>
      <c r="D87" s="17">
        <v>181.5</v>
      </c>
      <c r="E87" s="17"/>
      <c r="F87" s="17"/>
      <c r="G87" s="17">
        <f t="shared" si="1"/>
        <v>0</v>
      </c>
      <c r="H87" s="17">
        <v>5</v>
      </c>
    </row>
    <row r="88" spans="1:8">
      <c r="A88" s="17" t="s">
        <v>155</v>
      </c>
      <c r="B88" s="17">
        <v>181</v>
      </c>
      <c r="C88" s="17">
        <v>183</v>
      </c>
      <c r="D88" s="17">
        <v>182</v>
      </c>
      <c r="E88" s="17"/>
      <c r="F88" s="17"/>
      <c r="G88" s="17">
        <f t="shared" si="1"/>
        <v>0</v>
      </c>
      <c r="H88" s="17">
        <v>19</v>
      </c>
    </row>
    <row r="89" spans="1:8">
      <c r="A89" s="17" t="s">
        <v>155</v>
      </c>
      <c r="B89" s="17">
        <v>183</v>
      </c>
      <c r="C89" s="17">
        <v>184</v>
      </c>
      <c r="D89" s="17">
        <v>183.5</v>
      </c>
      <c r="E89" s="17"/>
      <c r="F89" s="17"/>
      <c r="G89" s="17">
        <f t="shared" si="1"/>
        <v>0</v>
      </c>
      <c r="H89" s="17">
        <v>7</v>
      </c>
    </row>
    <row r="90" spans="1:8">
      <c r="A90" s="17" t="s">
        <v>155</v>
      </c>
      <c r="B90" s="17">
        <v>185</v>
      </c>
      <c r="C90" s="17">
        <v>186</v>
      </c>
      <c r="D90" s="17">
        <v>185.5</v>
      </c>
      <c r="E90" s="17"/>
      <c r="F90" s="17"/>
      <c r="G90" s="17">
        <f t="shared" si="1"/>
        <v>0</v>
      </c>
      <c r="H90" s="17">
        <v>3</v>
      </c>
    </row>
    <row r="91" spans="1:8">
      <c r="A91" s="17" t="s">
        <v>155</v>
      </c>
      <c r="B91" s="17">
        <v>187</v>
      </c>
      <c r="C91" s="17">
        <v>188</v>
      </c>
      <c r="D91" s="17">
        <v>187.5</v>
      </c>
      <c r="E91" s="17"/>
      <c r="F91" s="17"/>
      <c r="G91" s="17">
        <f t="shared" si="1"/>
        <v>0</v>
      </c>
      <c r="H91" s="17">
        <v>1</v>
      </c>
    </row>
    <row r="92" spans="1:8">
      <c r="A92" s="17" t="s">
        <v>155</v>
      </c>
      <c r="B92" s="17">
        <v>188</v>
      </c>
      <c r="C92" s="17">
        <v>190</v>
      </c>
      <c r="D92" s="17">
        <v>189</v>
      </c>
      <c r="E92" s="17"/>
      <c r="F92" s="17"/>
      <c r="G92" s="17">
        <f t="shared" si="1"/>
        <v>0</v>
      </c>
      <c r="H92" s="17">
        <v>1</v>
      </c>
    </row>
    <row r="93" spans="1:8">
      <c r="A93" s="17" t="s">
        <v>155</v>
      </c>
      <c r="B93" s="17">
        <v>189</v>
      </c>
      <c r="C93" s="17">
        <v>190</v>
      </c>
      <c r="D93" s="17">
        <v>189.5</v>
      </c>
      <c r="E93" s="17"/>
      <c r="F93" s="17"/>
      <c r="G93" s="17" t="e">
        <f t="shared" si="1"/>
        <v>#DIV/0!</v>
      </c>
      <c r="H93" s="17">
        <v>0</v>
      </c>
    </row>
    <row r="94" spans="1:8">
      <c r="A94" s="17" t="s">
        <v>155</v>
      </c>
      <c r="B94" s="17">
        <v>191</v>
      </c>
      <c r="C94" s="17">
        <v>192</v>
      </c>
      <c r="D94" s="17">
        <v>191.5</v>
      </c>
      <c r="E94" s="17"/>
      <c r="F94" s="17"/>
      <c r="G94" s="17" t="e">
        <f t="shared" si="1"/>
        <v>#DIV/0!</v>
      </c>
      <c r="H94" s="17">
        <v>0</v>
      </c>
    </row>
    <row r="95" spans="1:8">
      <c r="A95" s="17" t="s">
        <v>155</v>
      </c>
      <c r="B95" s="17">
        <v>193</v>
      </c>
      <c r="C95" s="17">
        <v>194</v>
      </c>
      <c r="D95" s="17">
        <v>193.5</v>
      </c>
      <c r="E95" s="17" t="s">
        <v>235</v>
      </c>
      <c r="F95" s="17"/>
      <c r="G95" s="17">
        <f t="shared" si="1"/>
        <v>0</v>
      </c>
      <c r="H95" s="17">
        <v>5</v>
      </c>
    </row>
    <row r="96" spans="1:8">
      <c r="A96" s="17" t="s">
        <v>155</v>
      </c>
      <c r="B96" s="17">
        <v>194</v>
      </c>
      <c r="C96" s="17">
        <v>195.5</v>
      </c>
      <c r="D96" s="17">
        <v>194.75</v>
      </c>
      <c r="E96" s="17"/>
      <c r="F96" s="17"/>
      <c r="G96" s="17">
        <f t="shared" si="1"/>
        <v>0</v>
      </c>
      <c r="H96" s="17">
        <v>42</v>
      </c>
    </row>
    <row r="97" spans="1:8">
      <c r="A97" s="17" t="s">
        <v>155</v>
      </c>
      <c r="B97" s="17">
        <v>195</v>
      </c>
      <c r="C97" s="17">
        <v>197</v>
      </c>
      <c r="D97" s="17">
        <v>196</v>
      </c>
      <c r="E97" s="17"/>
      <c r="F97" s="17"/>
      <c r="G97" s="17">
        <f t="shared" si="1"/>
        <v>0</v>
      </c>
      <c r="H97" s="17">
        <v>32</v>
      </c>
    </row>
    <row r="98" spans="1:8">
      <c r="A98" s="17" t="s">
        <v>155</v>
      </c>
      <c r="B98" s="17">
        <v>195.5</v>
      </c>
      <c r="C98" s="17">
        <v>197</v>
      </c>
      <c r="D98" s="17">
        <v>196.25</v>
      </c>
      <c r="E98" s="17"/>
      <c r="F98" s="17"/>
      <c r="G98" s="17">
        <f t="shared" si="1"/>
        <v>0</v>
      </c>
      <c r="H98" s="17">
        <v>32</v>
      </c>
    </row>
    <row r="99" spans="1:8">
      <c r="A99" s="17" t="s">
        <v>155</v>
      </c>
      <c r="B99" s="17">
        <v>197</v>
      </c>
      <c r="C99" s="17">
        <v>198.5</v>
      </c>
      <c r="D99" s="17">
        <v>197.75</v>
      </c>
      <c r="E99" s="17"/>
      <c r="F99" s="17"/>
      <c r="G99" s="17">
        <f t="shared" si="1"/>
        <v>0</v>
      </c>
      <c r="H99" s="17">
        <v>1</v>
      </c>
    </row>
    <row r="100" spans="1:8">
      <c r="A100" s="17" t="s">
        <v>155</v>
      </c>
      <c r="B100" s="17">
        <v>198.5</v>
      </c>
      <c r="C100" s="17">
        <v>200</v>
      </c>
      <c r="D100" s="17">
        <v>199.25</v>
      </c>
      <c r="E100" s="17"/>
      <c r="F100" s="17"/>
      <c r="G100" s="17" t="e">
        <f t="shared" si="1"/>
        <v>#DIV/0!</v>
      </c>
      <c r="H100" s="17">
        <v>0</v>
      </c>
    </row>
    <row r="101" spans="1:8">
      <c r="A101" s="17" t="s">
        <v>155</v>
      </c>
      <c r="B101" s="17">
        <v>200</v>
      </c>
      <c r="C101" s="17">
        <v>201.5</v>
      </c>
      <c r="D101" s="17">
        <v>200.75</v>
      </c>
      <c r="E101" s="17"/>
      <c r="F101" s="17"/>
      <c r="G101" s="17">
        <f t="shared" si="1"/>
        <v>0</v>
      </c>
      <c r="H101" s="17">
        <v>1</v>
      </c>
    </row>
    <row r="102" spans="1:8">
      <c r="A102" s="17" t="s">
        <v>155</v>
      </c>
      <c r="B102" s="17">
        <v>201.5</v>
      </c>
      <c r="C102" s="17">
        <v>203</v>
      </c>
      <c r="D102" s="17">
        <v>202.25</v>
      </c>
      <c r="E102" s="17"/>
      <c r="F102" s="17"/>
      <c r="G102" s="17" t="e">
        <f t="shared" si="1"/>
        <v>#DIV/0!</v>
      </c>
      <c r="H102" s="17">
        <v>0</v>
      </c>
    </row>
    <row r="103" spans="1:8">
      <c r="A103" s="17" t="s">
        <v>155</v>
      </c>
      <c r="B103" s="17">
        <v>202</v>
      </c>
      <c r="C103" s="17">
        <v>204</v>
      </c>
      <c r="D103" s="17">
        <v>203</v>
      </c>
      <c r="E103" s="17" t="s">
        <v>236</v>
      </c>
      <c r="F103" s="17"/>
      <c r="G103" s="17">
        <f t="shared" si="1"/>
        <v>0</v>
      </c>
      <c r="H103" s="17">
        <v>16</v>
      </c>
    </row>
    <row r="104" spans="1:8">
      <c r="A104" s="17" t="s">
        <v>155</v>
      </c>
      <c r="B104" s="17">
        <v>204</v>
      </c>
      <c r="C104" s="17">
        <v>205</v>
      </c>
      <c r="D104" s="17">
        <v>204.5</v>
      </c>
      <c r="E104" s="17" t="s">
        <v>7</v>
      </c>
      <c r="F104" s="17"/>
      <c r="G104" s="17">
        <f t="shared" si="1"/>
        <v>0</v>
      </c>
      <c r="H104" s="17">
        <v>28</v>
      </c>
    </row>
    <row r="105" spans="1:8">
      <c r="A105" s="17" t="s">
        <v>155</v>
      </c>
      <c r="B105" s="17">
        <v>206</v>
      </c>
      <c r="C105" s="17">
        <v>207</v>
      </c>
      <c r="D105" s="17">
        <v>206.5</v>
      </c>
      <c r="E105" s="17" t="s">
        <v>7</v>
      </c>
      <c r="F105" s="17"/>
      <c r="G105" s="17">
        <f t="shared" si="1"/>
        <v>0</v>
      </c>
      <c r="H105" s="17">
        <v>22</v>
      </c>
    </row>
    <row r="106" spans="1:8">
      <c r="A106" s="17" t="s">
        <v>155</v>
      </c>
      <c r="B106" s="17">
        <v>208</v>
      </c>
      <c r="C106" s="17">
        <v>209</v>
      </c>
      <c r="D106" s="17">
        <v>208.5</v>
      </c>
      <c r="E106" s="17" t="s">
        <v>7</v>
      </c>
      <c r="F106" s="17"/>
      <c r="G106" s="17">
        <f t="shared" si="1"/>
        <v>0</v>
      </c>
      <c r="H106" s="17">
        <v>42</v>
      </c>
    </row>
    <row r="107" spans="1:8">
      <c r="A107" s="17" t="s">
        <v>155</v>
      </c>
      <c r="B107" s="17">
        <v>209</v>
      </c>
      <c r="C107" s="17">
        <v>211</v>
      </c>
      <c r="D107" s="17">
        <v>210</v>
      </c>
      <c r="E107" s="17" t="s">
        <v>236</v>
      </c>
      <c r="F107" s="17"/>
      <c r="G107" s="17">
        <f t="shared" si="1"/>
        <v>0</v>
      </c>
      <c r="H107" s="17">
        <v>235</v>
      </c>
    </row>
    <row r="108" spans="1:8">
      <c r="A108" s="17" t="s">
        <v>155</v>
      </c>
      <c r="B108" s="17">
        <v>210</v>
      </c>
      <c r="C108" s="17">
        <v>211</v>
      </c>
      <c r="D108" s="17">
        <v>210.5</v>
      </c>
      <c r="E108" s="17" t="s">
        <v>7</v>
      </c>
      <c r="F108" s="17"/>
      <c r="G108" s="17">
        <f t="shared" si="1"/>
        <v>0</v>
      </c>
      <c r="H108" s="17">
        <v>26</v>
      </c>
    </row>
    <row r="109" spans="1:8">
      <c r="A109" s="17" t="s">
        <v>155</v>
      </c>
      <c r="B109" s="17">
        <v>212</v>
      </c>
      <c r="C109" s="17">
        <v>213</v>
      </c>
      <c r="D109" s="17">
        <v>212.5</v>
      </c>
      <c r="E109" s="17" t="s">
        <v>7</v>
      </c>
      <c r="F109" s="17"/>
      <c r="G109" s="17">
        <f t="shared" si="1"/>
        <v>0</v>
      </c>
      <c r="H109" s="17">
        <v>123</v>
      </c>
    </row>
    <row r="110" spans="1:8">
      <c r="A110" s="17" t="s">
        <v>155</v>
      </c>
      <c r="B110" s="17">
        <v>214</v>
      </c>
      <c r="C110" s="17">
        <v>215</v>
      </c>
      <c r="D110" s="17">
        <v>214.5</v>
      </c>
      <c r="E110" s="17" t="s">
        <v>7</v>
      </c>
      <c r="F110" s="17"/>
      <c r="G110" s="17">
        <f t="shared" si="1"/>
        <v>0</v>
      </c>
      <c r="H110" s="17">
        <v>170</v>
      </c>
    </row>
    <row r="111" spans="1:8">
      <c r="A111" s="17" t="s">
        <v>155</v>
      </c>
      <c r="B111" s="17">
        <v>216</v>
      </c>
      <c r="C111" s="17">
        <v>217</v>
      </c>
      <c r="D111" s="17">
        <v>216.5</v>
      </c>
      <c r="E111" s="17" t="s">
        <v>7</v>
      </c>
      <c r="F111" s="17">
        <v>1</v>
      </c>
      <c r="G111" s="17">
        <f t="shared" si="1"/>
        <v>1.0416666666666665</v>
      </c>
      <c r="H111" s="17">
        <v>96</v>
      </c>
    </row>
    <row r="112" spans="1:8">
      <c r="A112" s="17" t="s">
        <v>155</v>
      </c>
      <c r="B112" s="17">
        <v>216</v>
      </c>
      <c r="C112" s="17">
        <v>218</v>
      </c>
      <c r="D112" s="17">
        <v>217</v>
      </c>
      <c r="E112" s="17" t="s">
        <v>236</v>
      </c>
      <c r="F112" s="17"/>
      <c r="G112" s="17">
        <f t="shared" si="1"/>
        <v>0</v>
      </c>
      <c r="H112" s="17">
        <v>111</v>
      </c>
    </row>
    <row r="113" spans="1:8">
      <c r="A113" s="17" t="s">
        <v>155</v>
      </c>
      <c r="B113" s="17">
        <v>218</v>
      </c>
      <c r="C113" s="17">
        <v>219</v>
      </c>
      <c r="D113" s="17">
        <v>218.5</v>
      </c>
      <c r="E113" s="17" t="s">
        <v>7</v>
      </c>
      <c r="F113" s="17"/>
      <c r="G113" s="17">
        <f t="shared" si="1"/>
        <v>0</v>
      </c>
      <c r="H113" s="17">
        <v>137</v>
      </c>
    </row>
    <row r="114" spans="1:8">
      <c r="A114" s="17" t="s">
        <v>155</v>
      </c>
      <c r="B114" s="17">
        <v>220</v>
      </c>
      <c r="C114" s="17">
        <v>221</v>
      </c>
      <c r="D114" s="17">
        <v>220.5</v>
      </c>
      <c r="E114" s="17" t="s">
        <v>7</v>
      </c>
      <c r="F114" s="17"/>
      <c r="G114" s="17">
        <f t="shared" si="1"/>
        <v>0</v>
      </c>
      <c r="H114" s="17">
        <v>75</v>
      </c>
    </row>
    <row r="115" spans="1:8">
      <c r="A115" s="17" t="s">
        <v>155</v>
      </c>
      <c r="B115" s="17">
        <v>222</v>
      </c>
      <c r="C115" s="17">
        <v>223</v>
      </c>
      <c r="D115" s="17">
        <v>222.5</v>
      </c>
      <c r="E115" s="17" t="s">
        <v>7</v>
      </c>
      <c r="F115" s="17"/>
      <c r="G115" s="17">
        <f t="shared" si="1"/>
        <v>0</v>
      </c>
      <c r="H115" s="17">
        <v>118</v>
      </c>
    </row>
    <row r="116" spans="1:8">
      <c r="A116" s="17" t="s">
        <v>155</v>
      </c>
      <c r="B116" s="17">
        <v>223</v>
      </c>
      <c r="C116" s="17">
        <v>225</v>
      </c>
      <c r="D116" s="17">
        <v>224</v>
      </c>
      <c r="E116" s="17" t="s">
        <v>236</v>
      </c>
      <c r="F116" s="17"/>
      <c r="G116" s="17">
        <f t="shared" si="1"/>
        <v>0</v>
      </c>
      <c r="H116" s="17">
        <v>29</v>
      </c>
    </row>
    <row r="117" spans="1:8">
      <c r="A117" s="17" t="s">
        <v>155</v>
      </c>
      <c r="B117" s="17">
        <v>224</v>
      </c>
      <c r="C117" s="17">
        <v>225</v>
      </c>
      <c r="D117" s="17">
        <v>224.5</v>
      </c>
      <c r="E117" s="17" t="s">
        <v>7</v>
      </c>
      <c r="F117" s="17"/>
      <c r="G117" s="17">
        <f t="shared" si="1"/>
        <v>0</v>
      </c>
      <c r="H117" s="17">
        <v>119</v>
      </c>
    </row>
    <row r="118" spans="1:8">
      <c r="A118" s="17" t="s">
        <v>155</v>
      </c>
      <c r="B118" s="17">
        <v>226</v>
      </c>
      <c r="C118" s="17">
        <v>227</v>
      </c>
      <c r="D118" s="17">
        <v>226.5</v>
      </c>
      <c r="E118" s="17" t="s">
        <v>237</v>
      </c>
      <c r="F118" s="17"/>
      <c r="G118" s="17">
        <f t="shared" si="1"/>
        <v>0</v>
      </c>
      <c r="H118" s="17">
        <v>31</v>
      </c>
    </row>
    <row r="119" spans="1:8">
      <c r="A119" s="17" t="s">
        <v>155</v>
      </c>
      <c r="B119" s="17">
        <v>228</v>
      </c>
      <c r="C119" s="17">
        <v>229</v>
      </c>
      <c r="D119" s="17">
        <v>228.5</v>
      </c>
      <c r="E119" s="17" t="s">
        <v>237</v>
      </c>
      <c r="F119" s="17"/>
      <c r="G119" s="17">
        <f t="shared" si="1"/>
        <v>0</v>
      </c>
      <c r="H119" s="17">
        <v>29</v>
      </c>
    </row>
    <row r="120" spans="1:8">
      <c r="A120" s="17" t="s">
        <v>155</v>
      </c>
      <c r="B120" s="17">
        <v>230</v>
      </c>
      <c r="C120" s="17">
        <v>231</v>
      </c>
      <c r="D120" s="17">
        <v>230.5</v>
      </c>
      <c r="E120" s="17" t="s">
        <v>6</v>
      </c>
      <c r="F120" s="17"/>
      <c r="G120" s="17">
        <f t="shared" si="1"/>
        <v>0</v>
      </c>
      <c r="H120" s="17">
        <v>23</v>
      </c>
    </row>
    <row r="121" spans="1:8">
      <c r="A121" s="17" t="s">
        <v>155</v>
      </c>
      <c r="B121" s="17">
        <v>230</v>
      </c>
      <c r="C121" s="17">
        <v>232</v>
      </c>
      <c r="D121" s="17">
        <v>231</v>
      </c>
      <c r="E121" s="17" t="s">
        <v>236</v>
      </c>
      <c r="F121" s="17"/>
      <c r="G121" s="17">
        <f t="shared" si="1"/>
        <v>0</v>
      </c>
      <c r="H121" s="17">
        <v>18</v>
      </c>
    </row>
    <row r="122" spans="1:8">
      <c r="A122" s="17" t="s">
        <v>155</v>
      </c>
      <c r="B122" s="17">
        <v>232</v>
      </c>
      <c r="C122" s="17">
        <v>233</v>
      </c>
      <c r="D122" s="17">
        <v>232.5</v>
      </c>
      <c r="E122" s="17" t="s">
        <v>6</v>
      </c>
      <c r="F122" s="17"/>
      <c r="G122" s="17">
        <f t="shared" si="1"/>
        <v>0</v>
      </c>
      <c r="H122" s="17">
        <v>4</v>
      </c>
    </row>
    <row r="123" spans="1:8">
      <c r="A123" s="17" t="s">
        <v>155</v>
      </c>
      <c r="B123" s="17">
        <v>237</v>
      </c>
      <c r="C123" s="17">
        <v>239</v>
      </c>
      <c r="D123" s="17">
        <v>238</v>
      </c>
      <c r="E123" s="17"/>
      <c r="F123" s="17"/>
      <c r="G123" s="17" t="e">
        <f t="shared" si="1"/>
        <v>#DIV/0!</v>
      </c>
      <c r="H123" s="17">
        <v>0</v>
      </c>
    </row>
    <row r="124" spans="1:8">
      <c r="A124" s="17" t="s">
        <v>155</v>
      </c>
      <c r="B124" s="17">
        <v>244</v>
      </c>
      <c r="C124" s="17">
        <v>246</v>
      </c>
      <c r="D124" s="17">
        <v>245</v>
      </c>
      <c r="E124" s="17"/>
      <c r="F124" s="17"/>
      <c r="G124" s="17" t="e">
        <f t="shared" si="1"/>
        <v>#DIV/0!</v>
      </c>
      <c r="H124" s="17">
        <v>0</v>
      </c>
    </row>
    <row r="125" spans="1:8">
      <c r="A125" s="17" t="s">
        <v>155</v>
      </c>
      <c r="B125" s="17">
        <v>251</v>
      </c>
      <c r="C125" s="17">
        <v>253</v>
      </c>
      <c r="D125" s="17">
        <v>252</v>
      </c>
      <c r="E125" s="17"/>
      <c r="F125" s="17"/>
      <c r="G125" s="17" t="e">
        <f t="shared" si="1"/>
        <v>#DIV/0!</v>
      </c>
      <c r="H125" s="17">
        <v>0</v>
      </c>
    </row>
    <row r="126" spans="1:8">
      <c r="A126" s="17" t="s">
        <v>155</v>
      </c>
      <c r="B126" s="17">
        <v>257</v>
      </c>
      <c r="C126" s="17">
        <v>259</v>
      </c>
      <c r="D126" s="17">
        <v>258</v>
      </c>
      <c r="E126" s="17"/>
      <c r="F126" s="17"/>
      <c r="G126" s="17" t="e">
        <f t="shared" si="1"/>
        <v>#DIV/0!</v>
      </c>
      <c r="H126" s="17">
        <v>0</v>
      </c>
    </row>
    <row r="127" spans="1:8">
      <c r="A127" s="17" t="s">
        <v>155</v>
      </c>
      <c r="B127" s="17">
        <v>265</v>
      </c>
      <c r="C127" s="17">
        <v>267</v>
      </c>
      <c r="D127" s="17">
        <v>266</v>
      </c>
      <c r="E127" s="17"/>
      <c r="F127" s="17"/>
      <c r="G127" s="17" t="e">
        <f t="shared" si="1"/>
        <v>#DIV/0!</v>
      </c>
      <c r="H127" s="17">
        <v>0</v>
      </c>
    </row>
    <row r="128" spans="1:8">
      <c r="A128" s="17" t="s">
        <v>155</v>
      </c>
      <c r="B128" s="17">
        <v>272</v>
      </c>
      <c r="C128" s="17">
        <v>274</v>
      </c>
      <c r="D128" s="17">
        <v>273</v>
      </c>
      <c r="E128" s="17"/>
      <c r="F128" s="17"/>
      <c r="G128" s="17" t="e">
        <f t="shared" si="1"/>
        <v>#DIV/0!</v>
      </c>
      <c r="H128" s="17">
        <v>0</v>
      </c>
    </row>
    <row r="129" spans="1:8">
      <c r="A129" s="17" t="s">
        <v>155</v>
      </c>
      <c r="B129" s="17">
        <v>279</v>
      </c>
      <c r="C129" s="17">
        <v>281</v>
      </c>
      <c r="D129" s="17">
        <v>280</v>
      </c>
      <c r="E129" s="17"/>
      <c r="F129" s="17"/>
      <c r="G129" s="17" t="e">
        <f t="shared" si="1"/>
        <v>#DIV/0!</v>
      </c>
      <c r="H129" s="17">
        <v>0</v>
      </c>
    </row>
    <row r="130" spans="1:8">
      <c r="A130" s="17" t="s">
        <v>155</v>
      </c>
      <c r="B130" s="17">
        <v>285</v>
      </c>
      <c r="C130" s="17">
        <v>286</v>
      </c>
      <c r="D130" s="17">
        <v>285.5</v>
      </c>
      <c r="E130" s="17" t="s">
        <v>238</v>
      </c>
      <c r="F130" s="17"/>
      <c r="G130" s="17" t="e">
        <f t="shared" si="1"/>
        <v>#DIV/0!</v>
      </c>
      <c r="H130" s="17">
        <v>0</v>
      </c>
    </row>
    <row r="131" spans="1:8">
      <c r="A131" s="17" t="s">
        <v>155</v>
      </c>
      <c r="B131" s="17">
        <v>286</v>
      </c>
      <c r="C131" s="17">
        <v>288</v>
      </c>
      <c r="D131" s="17">
        <v>287</v>
      </c>
      <c r="E131" s="17"/>
      <c r="F131" s="17"/>
      <c r="G131" s="17" t="e">
        <f t="shared" ref="G131:G194" si="2">(F131/H131)*100</f>
        <v>#DIV/0!</v>
      </c>
      <c r="H131" s="17">
        <v>0</v>
      </c>
    </row>
    <row r="132" spans="1:8">
      <c r="A132" s="17" t="s">
        <v>155</v>
      </c>
      <c r="B132" s="17">
        <v>287</v>
      </c>
      <c r="C132" s="17">
        <v>288</v>
      </c>
      <c r="D132" s="17">
        <v>287.5</v>
      </c>
      <c r="E132" s="17" t="s">
        <v>239</v>
      </c>
      <c r="F132" s="17"/>
      <c r="G132" s="17" t="e">
        <f t="shared" si="2"/>
        <v>#DIV/0!</v>
      </c>
      <c r="H132" s="17">
        <v>0</v>
      </c>
    </row>
    <row r="133" spans="1:8">
      <c r="A133" s="17" t="s">
        <v>155</v>
      </c>
      <c r="B133" s="17">
        <v>289</v>
      </c>
      <c r="C133" s="17">
        <v>290</v>
      </c>
      <c r="D133" s="17">
        <v>289.5</v>
      </c>
      <c r="E133" s="17" t="s">
        <v>239</v>
      </c>
      <c r="F133" s="17"/>
      <c r="G133" s="17" t="e">
        <f t="shared" si="2"/>
        <v>#DIV/0!</v>
      </c>
      <c r="H133" s="17">
        <v>0</v>
      </c>
    </row>
    <row r="134" spans="1:8">
      <c r="A134" s="17" t="s">
        <v>155</v>
      </c>
      <c r="B134" s="17">
        <v>291</v>
      </c>
      <c r="C134" s="17">
        <v>292</v>
      </c>
      <c r="D134" s="17">
        <v>291.5</v>
      </c>
      <c r="E134" s="17" t="s">
        <v>239</v>
      </c>
      <c r="F134" s="17"/>
      <c r="G134" s="17">
        <f t="shared" si="2"/>
        <v>0</v>
      </c>
      <c r="H134" s="17">
        <v>3</v>
      </c>
    </row>
    <row r="135" spans="1:8">
      <c r="A135" s="17" t="s">
        <v>155</v>
      </c>
      <c r="B135" s="17">
        <v>293</v>
      </c>
      <c r="C135" s="17">
        <v>294</v>
      </c>
      <c r="D135" s="17">
        <v>293.5</v>
      </c>
      <c r="E135" s="17" t="s">
        <v>239</v>
      </c>
      <c r="F135" s="17"/>
      <c r="G135" s="17">
        <f t="shared" si="2"/>
        <v>0</v>
      </c>
      <c r="H135" s="17">
        <v>42</v>
      </c>
    </row>
    <row r="136" spans="1:8">
      <c r="A136" s="17" t="s">
        <v>155</v>
      </c>
      <c r="B136" s="17">
        <v>293</v>
      </c>
      <c r="C136" s="17">
        <v>295</v>
      </c>
      <c r="D136" s="17">
        <v>294</v>
      </c>
      <c r="E136" s="17" t="s">
        <v>239</v>
      </c>
      <c r="F136" s="17"/>
      <c r="G136" s="17">
        <f t="shared" si="2"/>
        <v>0</v>
      </c>
      <c r="H136" s="17">
        <v>3</v>
      </c>
    </row>
    <row r="137" spans="1:8">
      <c r="A137" s="17" t="s">
        <v>155</v>
      </c>
      <c r="B137" s="17">
        <v>295</v>
      </c>
      <c r="C137" s="17">
        <v>296</v>
      </c>
      <c r="D137" s="17">
        <v>295.5</v>
      </c>
      <c r="E137" s="17" t="s">
        <v>239</v>
      </c>
      <c r="F137" s="17"/>
      <c r="G137" s="17">
        <f t="shared" si="2"/>
        <v>0</v>
      </c>
      <c r="H137" s="17">
        <v>29</v>
      </c>
    </row>
    <row r="138" spans="1:8">
      <c r="A138" s="17" t="s">
        <v>155</v>
      </c>
      <c r="B138" s="17">
        <v>297</v>
      </c>
      <c r="C138" s="17">
        <v>298</v>
      </c>
      <c r="D138" s="17">
        <v>297.5</v>
      </c>
      <c r="E138" s="17" t="s">
        <v>239</v>
      </c>
      <c r="F138" s="17"/>
      <c r="G138" s="17">
        <f t="shared" si="2"/>
        <v>0</v>
      </c>
      <c r="H138" s="17">
        <v>23</v>
      </c>
    </row>
    <row r="139" spans="1:8">
      <c r="A139" s="17" t="s">
        <v>155</v>
      </c>
      <c r="B139" s="17">
        <v>299</v>
      </c>
      <c r="C139" s="17">
        <v>300</v>
      </c>
      <c r="D139" s="17">
        <v>299.5</v>
      </c>
      <c r="E139" s="17" t="s">
        <v>239</v>
      </c>
      <c r="F139" s="17"/>
      <c r="G139" s="17">
        <f t="shared" si="2"/>
        <v>0</v>
      </c>
      <c r="H139" s="17">
        <v>31</v>
      </c>
    </row>
    <row r="140" spans="1:8">
      <c r="A140" s="17" t="s">
        <v>155</v>
      </c>
      <c r="B140" s="17">
        <v>300</v>
      </c>
      <c r="C140" s="17">
        <v>302</v>
      </c>
      <c r="D140" s="17">
        <v>301</v>
      </c>
      <c r="E140" s="17" t="s">
        <v>239</v>
      </c>
      <c r="F140" s="17"/>
      <c r="G140" s="17">
        <f t="shared" si="2"/>
        <v>0</v>
      </c>
      <c r="H140" s="17">
        <v>18</v>
      </c>
    </row>
    <row r="141" spans="1:8">
      <c r="A141" s="17" t="s">
        <v>155</v>
      </c>
      <c r="B141" s="17">
        <v>301</v>
      </c>
      <c r="C141" s="17">
        <v>302</v>
      </c>
      <c r="D141" s="17">
        <v>301.5</v>
      </c>
      <c r="E141" s="17" t="s">
        <v>239</v>
      </c>
      <c r="F141" s="17"/>
      <c r="G141" s="17">
        <f t="shared" si="2"/>
        <v>0</v>
      </c>
      <c r="H141" s="17">
        <v>51</v>
      </c>
    </row>
    <row r="142" spans="1:8">
      <c r="A142" s="17" t="s">
        <v>155</v>
      </c>
      <c r="B142" s="17">
        <v>303</v>
      </c>
      <c r="C142" s="17">
        <v>304</v>
      </c>
      <c r="D142" s="17">
        <v>303.5</v>
      </c>
      <c r="E142" s="17" t="s">
        <v>239</v>
      </c>
      <c r="F142" s="17"/>
      <c r="G142" s="17">
        <f t="shared" si="2"/>
        <v>0</v>
      </c>
      <c r="H142" s="17">
        <v>46</v>
      </c>
    </row>
    <row r="143" spans="1:8">
      <c r="A143" s="17" t="s">
        <v>155</v>
      </c>
      <c r="B143" s="17">
        <v>305</v>
      </c>
      <c r="C143" s="17">
        <v>306</v>
      </c>
      <c r="D143" s="17">
        <v>305.5</v>
      </c>
      <c r="E143" s="17" t="s">
        <v>239</v>
      </c>
      <c r="F143" s="17"/>
      <c r="G143" s="17">
        <f t="shared" si="2"/>
        <v>0</v>
      </c>
      <c r="H143" s="17">
        <v>49</v>
      </c>
    </row>
    <row r="144" spans="1:8">
      <c r="A144" s="17" t="s">
        <v>155</v>
      </c>
      <c r="B144" s="17">
        <v>307</v>
      </c>
      <c r="C144" s="17">
        <v>308</v>
      </c>
      <c r="D144" s="17">
        <v>307.5</v>
      </c>
      <c r="E144" s="17" t="s">
        <v>239</v>
      </c>
      <c r="F144" s="17"/>
      <c r="G144" s="17">
        <f t="shared" si="2"/>
        <v>0</v>
      </c>
      <c r="H144" s="17">
        <v>14</v>
      </c>
    </row>
    <row r="145" spans="1:8">
      <c r="A145" s="17" t="s">
        <v>155</v>
      </c>
      <c r="B145" s="17">
        <v>307</v>
      </c>
      <c r="C145" s="17">
        <v>309</v>
      </c>
      <c r="D145" s="17">
        <v>308</v>
      </c>
      <c r="E145" s="17" t="s">
        <v>239</v>
      </c>
      <c r="F145" s="17"/>
      <c r="G145" s="17">
        <f t="shared" si="2"/>
        <v>0</v>
      </c>
      <c r="H145" s="17">
        <v>14</v>
      </c>
    </row>
    <row r="146" spans="1:8">
      <c r="A146" s="17" t="s">
        <v>155</v>
      </c>
      <c r="B146" s="17">
        <v>309</v>
      </c>
      <c r="C146" s="17">
        <v>310</v>
      </c>
      <c r="D146" s="17">
        <v>309.5</v>
      </c>
      <c r="E146" s="17" t="s">
        <v>239</v>
      </c>
      <c r="F146" s="17"/>
      <c r="G146" s="17">
        <f t="shared" si="2"/>
        <v>0</v>
      </c>
      <c r="H146" s="17">
        <v>7</v>
      </c>
    </row>
    <row r="147" spans="1:8">
      <c r="A147" s="17" t="s">
        <v>155</v>
      </c>
      <c r="B147" s="17">
        <v>311</v>
      </c>
      <c r="C147" s="17">
        <v>312</v>
      </c>
      <c r="D147" s="17">
        <v>311.5</v>
      </c>
      <c r="E147" s="17" t="s">
        <v>239</v>
      </c>
      <c r="F147" s="17"/>
      <c r="G147" s="17">
        <f t="shared" si="2"/>
        <v>0</v>
      </c>
      <c r="H147" s="17">
        <v>17</v>
      </c>
    </row>
    <row r="148" spans="1:8">
      <c r="A148" s="17" t="s">
        <v>155</v>
      </c>
      <c r="B148" s="17">
        <v>313</v>
      </c>
      <c r="C148" s="17">
        <v>314</v>
      </c>
      <c r="D148" s="17">
        <v>313.5</v>
      </c>
      <c r="E148" s="17" t="s">
        <v>239</v>
      </c>
      <c r="F148" s="17"/>
      <c r="G148" s="17">
        <f t="shared" si="2"/>
        <v>0</v>
      </c>
      <c r="H148" s="17">
        <v>8</v>
      </c>
    </row>
    <row r="149" spans="1:8">
      <c r="A149" s="17" t="s">
        <v>155</v>
      </c>
      <c r="B149" s="17">
        <v>314</v>
      </c>
      <c r="C149" s="17">
        <v>316</v>
      </c>
      <c r="D149" s="17">
        <v>315</v>
      </c>
      <c r="E149" s="17" t="s">
        <v>239</v>
      </c>
      <c r="F149" s="17"/>
      <c r="G149" s="17">
        <f t="shared" si="2"/>
        <v>0</v>
      </c>
      <c r="H149" s="17">
        <v>16</v>
      </c>
    </row>
    <row r="150" spans="1:8">
      <c r="A150" s="17" t="s">
        <v>155</v>
      </c>
      <c r="B150" s="17">
        <v>315</v>
      </c>
      <c r="C150" s="17">
        <v>316</v>
      </c>
      <c r="D150" s="17">
        <v>315.5</v>
      </c>
      <c r="E150" s="17" t="s">
        <v>239</v>
      </c>
      <c r="F150" s="17"/>
      <c r="G150" s="17">
        <f t="shared" si="2"/>
        <v>0</v>
      </c>
      <c r="H150" s="17">
        <v>3</v>
      </c>
    </row>
    <row r="151" spans="1:8">
      <c r="A151" s="17" t="s">
        <v>155</v>
      </c>
      <c r="B151" s="17">
        <v>317</v>
      </c>
      <c r="C151" s="17">
        <v>318</v>
      </c>
      <c r="D151" s="17">
        <v>317.5</v>
      </c>
      <c r="E151" s="17" t="s">
        <v>239</v>
      </c>
      <c r="F151" s="17"/>
      <c r="G151" s="17">
        <f t="shared" si="2"/>
        <v>0</v>
      </c>
      <c r="H151" s="17">
        <v>1</v>
      </c>
    </row>
    <row r="152" spans="1:8">
      <c r="A152" s="17" t="s">
        <v>155</v>
      </c>
      <c r="B152" s="17">
        <v>319</v>
      </c>
      <c r="C152" s="17">
        <v>320</v>
      </c>
      <c r="D152" s="17">
        <v>319.5</v>
      </c>
      <c r="E152" s="17" t="s">
        <v>239</v>
      </c>
      <c r="F152" s="17"/>
      <c r="G152" s="17">
        <f t="shared" si="2"/>
        <v>0</v>
      </c>
      <c r="H152" s="17">
        <v>3</v>
      </c>
    </row>
    <row r="153" spans="1:8">
      <c r="A153" s="17" t="s">
        <v>155</v>
      </c>
      <c r="B153" s="17">
        <v>321</v>
      </c>
      <c r="C153" s="17">
        <v>322</v>
      </c>
      <c r="D153" s="17">
        <v>321.5</v>
      </c>
      <c r="E153" s="17" t="s">
        <v>239</v>
      </c>
      <c r="F153" s="17"/>
      <c r="G153" s="17">
        <f t="shared" si="2"/>
        <v>0</v>
      </c>
      <c r="H153" s="17">
        <v>5</v>
      </c>
    </row>
    <row r="154" spans="1:8">
      <c r="A154" s="17" t="s">
        <v>155</v>
      </c>
      <c r="B154" s="17">
        <v>321</v>
      </c>
      <c r="C154" s="17">
        <v>323</v>
      </c>
      <c r="D154" s="17">
        <v>322</v>
      </c>
      <c r="E154" s="17" t="s">
        <v>239</v>
      </c>
      <c r="F154" s="17"/>
      <c r="G154" s="17">
        <f t="shared" si="2"/>
        <v>0</v>
      </c>
      <c r="H154" s="17">
        <v>20</v>
      </c>
    </row>
    <row r="155" spans="1:8">
      <c r="A155" s="17" t="s">
        <v>155</v>
      </c>
      <c r="B155" s="17">
        <v>323</v>
      </c>
      <c r="C155" s="17">
        <v>324</v>
      </c>
      <c r="D155" s="17">
        <v>323.5</v>
      </c>
      <c r="E155" s="17" t="s">
        <v>239</v>
      </c>
      <c r="F155" s="17"/>
      <c r="G155" s="17">
        <f t="shared" si="2"/>
        <v>0</v>
      </c>
      <c r="H155" s="17">
        <v>24</v>
      </c>
    </row>
    <row r="156" spans="1:8">
      <c r="A156" s="17" t="s">
        <v>155</v>
      </c>
      <c r="B156" s="17">
        <v>325</v>
      </c>
      <c r="C156" s="17">
        <v>326</v>
      </c>
      <c r="D156" s="17">
        <v>325.5</v>
      </c>
      <c r="E156" s="17" t="s">
        <v>239</v>
      </c>
      <c r="F156" s="17"/>
      <c r="G156" s="17">
        <f t="shared" si="2"/>
        <v>0</v>
      </c>
      <c r="H156" s="17">
        <v>16</v>
      </c>
    </row>
    <row r="157" spans="1:8">
      <c r="A157" s="17" t="s">
        <v>155</v>
      </c>
      <c r="B157" s="17">
        <v>327</v>
      </c>
      <c r="C157" s="17">
        <v>328</v>
      </c>
      <c r="D157" s="17">
        <v>327.5</v>
      </c>
      <c r="E157" s="17" t="s">
        <v>239</v>
      </c>
      <c r="F157" s="17"/>
      <c r="G157" s="17">
        <f t="shared" si="2"/>
        <v>0</v>
      </c>
      <c r="H157" s="17">
        <v>24</v>
      </c>
    </row>
    <row r="158" spans="1:8">
      <c r="A158" s="17" t="s">
        <v>155</v>
      </c>
      <c r="B158" s="17">
        <v>328</v>
      </c>
      <c r="C158" s="17">
        <v>330</v>
      </c>
      <c r="D158" s="17">
        <v>329</v>
      </c>
      <c r="E158" s="17" t="s">
        <v>239</v>
      </c>
      <c r="F158" s="17"/>
      <c r="G158" s="17">
        <f t="shared" si="2"/>
        <v>0</v>
      </c>
      <c r="H158" s="17">
        <v>7</v>
      </c>
    </row>
    <row r="159" spans="1:8">
      <c r="A159" s="17" t="s">
        <v>155</v>
      </c>
      <c r="B159" s="17">
        <v>329</v>
      </c>
      <c r="C159" s="17">
        <v>330</v>
      </c>
      <c r="D159" s="17">
        <v>329.5</v>
      </c>
      <c r="E159" s="17" t="s">
        <v>239</v>
      </c>
      <c r="F159" s="17"/>
      <c r="G159" s="17">
        <f t="shared" si="2"/>
        <v>0</v>
      </c>
      <c r="H159" s="17">
        <v>2</v>
      </c>
    </row>
    <row r="160" spans="1:8">
      <c r="A160" s="17" t="s">
        <v>155</v>
      </c>
      <c r="B160" s="17">
        <v>331</v>
      </c>
      <c r="C160" s="17">
        <v>332</v>
      </c>
      <c r="D160" s="17">
        <v>331.5</v>
      </c>
      <c r="E160" s="17" t="s">
        <v>239</v>
      </c>
      <c r="F160" s="17"/>
      <c r="G160" s="17">
        <f t="shared" si="2"/>
        <v>0</v>
      </c>
      <c r="H160" s="17">
        <v>2</v>
      </c>
    </row>
    <row r="161" spans="1:8">
      <c r="A161" s="17" t="s">
        <v>155</v>
      </c>
      <c r="B161" s="17">
        <v>333</v>
      </c>
      <c r="C161" s="17">
        <v>334</v>
      </c>
      <c r="D161" s="17">
        <v>333.5</v>
      </c>
      <c r="E161" s="17" t="s">
        <v>239</v>
      </c>
      <c r="F161" s="17"/>
      <c r="G161" s="17" t="e">
        <f t="shared" si="2"/>
        <v>#DIV/0!</v>
      </c>
      <c r="H161" s="17">
        <v>0</v>
      </c>
    </row>
    <row r="162" spans="1:8">
      <c r="A162" s="17" t="s">
        <v>155</v>
      </c>
      <c r="B162" s="17">
        <v>335</v>
      </c>
      <c r="C162" s="17">
        <v>336</v>
      </c>
      <c r="D162" s="17">
        <v>335.5</v>
      </c>
      <c r="E162" s="17" t="s">
        <v>239</v>
      </c>
      <c r="F162" s="17">
        <v>1</v>
      </c>
      <c r="G162" s="17">
        <f t="shared" si="2"/>
        <v>33.333333333333329</v>
      </c>
      <c r="H162" s="17">
        <v>3</v>
      </c>
    </row>
    <row r="163" spans="1:8">
      <c r="A163" s="17" t="s">
        <v>155</v>
      </c>
      <c r="B163" s="17">
        <v>335</v>
      </c>
      <c r="C163" s="17">
        <v>337</v>
      </c>
      <c r="D163" s="17">
        <v>336</v>
      </c>
      <c r="E163" s="17" t="s">
        <v>239</v>
      </c>
      <c r="F163" s="17"/>
      <c r="G163" s="17">
        <f t="shared" si="2"/>
        <v>0</v>
      </c>
      <c r="H163" s="17">
        <v>11</v>
      </c>
    </row>
    <row r="164" spans="1:8">
      <c r="A164" s="17" t="s">
        <v>155</v>
      </c>
      <c r="B164" s="17">
        <v>337</v>
      </c>
      <c r="C164" s="17">
        <v>338</v>
      </c>
      <c r="D164" s="17">
        <v>337.5</v>
      </c>
      <c r="E164" s="17" t="s">
        <v>239</v>
      </c>
      <c r="F164" s="17"/>
      <c r="G164" s="17">
        <f t="shared" si="2"/>
        <v>0</v>
      </c>
      <c r="H164" s="17">
        <v>22</v>
      </c>
    </row>
    <row r="165" spans="1:8">
      <c r="A165" s="17" t="s">
        <v>155</v>
      </c>
      <c r="B165" s="17">
        <v>339</v>
      </c>
      <c r="C165" s="17">
        <v>340</v>
      </c>
      <c r="D165" s="17">
        <v>339.5</v>
      </c>
      <c r="E165" s="17" t="s">
        <v>239</v>
      </c>
      <c r="F165" s="17"/>
      <c r="G165" s="17">
        <f t="shared" si="2"/>
        <v>0</v>
      </c>
      <c r="H165" s="17">
        <v>5</v>
      </c>
    </row>
    <row r="166" spans="1:8">
      <c r="A166" s="17" t="s">
        <v>155</v>
      </c>
      <c r="B166" s="17">
        <v>341</v>
      </c>
      <c r="C166" s="17">
        <v>342</v>
      </c>
      <c r="D166" s="17">
        <v>341.5</v>
      </c>
      <c r="E166" s="17" t="s">
        <v>239</v>
      </c>
      <c r="F166" s="17"/>
      <c r="G166" s="17">
        <f t="shared" si="2"/>
        <v>0</v>
      </c>
      <c r="H166" s="17">
        <v>6</v>
      </c>
    </row>
    <row r="167" spans="1:8">
      <c r="A167" s="17" t="s">
        <v>155</v>
      </c>
      <c r="B167" s="17">
        <v>342</v>
      </c>
      <c r="C167" s="17">
        <v>344</v>
      </c>
      <c r="D167" s="17">
        <v>343</v>
      </c>
      <c r="E167" s="17" t="s">
        <v>239</v>
      </c>
      <c r="F167" s="17"/>
      <c r="G167" s="17">
        <f t="shared" si="2"/>
        <v>0</v>
      </c>
      <c r="H167" s="17">
        <v>19</v>
      </c>
    </row>
    <row r="168" spans="1:8">
      <c r="A168" s="17" t="s">
        <v>155</v>
      </c>
      <c r="B168" s="17">
        <v>343</v>
      </c>
      <c r="C168" s="17">
        <v>344</v>
      </c>
      <c r="D168" s="17">
        <v>343.5</v>
      </c>
      <c r="E168" s="17" t="s">
        <v>239</v>
      </c>
      <c r="F168" s="17"/>
      <c r="G168" s="17">
        <f t="shared" si="2"/>
        <v>0</v>
      </c>
      <c r="H168" s="17">
        <v>3</v>
      </c>
    </row>
    <row r="169" spans="1:8">
      <c r="A169" s="17" t="s">
        <v>155</v>
      </c>
      <c r="B169" s="17">
        <v>345</v>
      </c>
      <c r="C169" s="17">
        <v>346</v>
      </c>
      <c r="D169" s="17">
        <v>345.5</v>
      </c>
      <c r="E169" s="17"/>
      <c r="F169" s="17"/>
      <c r="G169" s="17" t="e">
        <f t="shared" si="2"/>
        <v>#DIV/0!</v>
      </c>
      <c r="H169" s="17">
        <v>0</v>
      </c>
    </row>
    <row r="170" spans="1:8">
      <c r="A170" s="17" t="s">
        <v>155</v>
      </c>
      <c r="B170" s="17">
        <v>347</v>
      </c>
      <c r="C170" s="17">
        <v>348</v>
      </c>
      <c r="D170" s="17">
        <v>347.5</v>
      </c>
      <c r="E170" s="17"/>
      <c r="F170" s="17"/>
      <c r="G170" s="17" t="e">
        <f t="shared" si="2"/>
        <v>#DIV/0!</v>
      </c>
      <c r="H170" s="17">
        <v>0</v>
      </c>
    </row>
    <row r="171" spans="1:8">
      <c r="A171" s="17" t="s">
        <v>155</v>
      </c>
      <c r="B171" s="17">
        <v>349</v>
      </c>
      <c r="C171" s="17">
        <v>350</v>
      </c>
      <c r="D171" s="17">
        <v>349.5</v>
      </c>
      <c r="E171" s="17"/>
      <c r="F171" s="17"/>
      <c r="G171" s="17" t="e">
        <f t="shared" si="2"/>
        <v>#DIV/0!</v>
      </c>
      <c r="H171" s="17">
        <v>0</v>
      </c>
    </row>
    <row r="172" spans="1:8">
      <c r="A172" s="17" t="s">
        <v>155</v>
      </c>
      <c r="B172" s="17">
        <v>349</v>
      </c>
      <c r="C172" s="17">
        <v>351</v>
      </c>
      <c r="D172" s="17">
        <v>350</v>
      </c>
      <c r="E172" s="17" t="s">
        <v>239</v>
      </c>
      <c r="F172" s="17"/>
      <c r="G172" s="17">
        <f t="shared" si="2"/>
        <v>0</v>
      </c>
      <c r="H172" s="17">
        <v>2</v>
      </c>
    </row>
    <row r="173" spans="1:8">
      <c r="A173" s="17" t="s">
        <v>155</v>
      </c>
      <c r="B173" s="17">
        <v>351</v>
      </c>
      <c r="C173" s="17">
        <v>352</v>
      </c>
      <c r="D173" s="17">
        <v>351.5</v>
      </c>
      <c r="E173" s="17"/>
      <c r="F173" s="17"/>
      <c r="G173" s="17" t="e">
        <f t="shared" si="2"/>
        <v>#DIV/0!</v>
      </c>
      <c r="H173" s="17">
        <v>0</v>
      </c>
    </row>
    <row r="174" spans="1:8">
      <c r="A174" s="17" t="s">
        <v>155</v>
      </c>
      <c r="B174" s="17">
        <v>353</v>
      </c>
      <c r="C174" s="17">
        <v>354</v>
      </c>
      <c r="D174" s="17">
        <v>353.5</v>
      </c>
      <c r="E174" s="17"/>
      <c r="F174" s="17"/>
      <c r="G174" s="17" t="e">
        <f t="shared" si="2"/>
        <v>#DIV/0!</v>
      </c>
      <c r="H174" s="17">
        <v>0</v>
      </c>
    </row>
    <row r="175" spans="1:8">
      <c r="A175" s="17" t="s">
        <v>155</v>
      </c>
      <c r="B175" s="17">
        <v>355</v>
      </c>
      <c r="C175" s="17">
        <v>356</v>
      </c>
      <c r="D175" s="17">
        <v>355.5</v>
      </c>
      <c r="E175" s="17"/>
      <c r="F175" s="17"/>
      <c r="G175" s="17" t="e">
        <f t="shared" si="2"/>
        <v>#DIV/0!</v>
      </c>
      <c r="H175" s="17">
        <v>0</v>
      </c>
    </row>
    <row r="176" spans="1:8">
      <c r="A176" s="17" t="s">
        <v>155</v>
      </c>
      <c r="B176" s="17">
        <v>356</v>
      </c>
      <c r="C176" s="17">
        <v>358</v>
      </c>
      <c r="D176" s="17">
        <v>357</v>
      </c>
      <c r="E176" s="17" t="s">
        <v>239</v>
      </c>
      <c r="F176" s="17"/>
      <c r="G176" s="17">
        <f t="shared" si="2"/>
        <v>0</v>
      </c>
      <c r="H176" s="17">
        <v>1</v>
      </c>
    </row>
    <row r="177" spans="1:8">
      <c r="A177" s="17" t="s">
        <v>155</v>
      </c>
      <c r="B177" s="17">
        <v>357</v>
      </c>
      <c r="C177" s="17">
        <v>358</v>
      </c>
      <c r="D177" s="17">
        <v>357.5</v>
      </c>
      <c r="E177" s="17"/>
      <c r="F177" s="17"/>
      <c r="G177" s="17" t="e">
        <f t="shared" si="2"/>
        <v>#DIV/0!</v>
      </c>
      <c r="H177" s="17">
        <v>0</v>
      </c>
    </row>
    <row r="178" spans="1:8">
      <c r="A178" s="17" t="s">
        <v>155</v>
      </c>
      <c r="B178" s="17">
        <v>359</v>
      </c>
      <c r="C178" s="17">
        <v>360</v>
      </c>
      <c r="D178" s="17">
        <v>359.5</v>
      </c>
      <c r="E178" s="17"/>
      <c r="F178" s="17"/>
      <c r="G178" s="17" t="e">
        <f t="shared" si="2"/>
        <v>#DIV/0!</v>
      </c>
      <c r="H178" s="17">
        <v>0</v>
      </c>
    </row>
    <row r="179" spans="1:8">
      <c r="A179" s="17" t="s">
        <v>155</v>
      </c>
      <c r="B179" s="17">
        <v>361</v>
      </c>
      <c r="C179" s="17">
        <v>362</v>
      </c>
      <c r="D179" s="17">
        <v>361.5</v>
      </c>
      <c r="E179" s="17"/>
      <c r="F179" s="17"/>
      <c r="G179" s="17" t="e">
        <f t="shared" si="2"/>
        <v>#DIV/0!</v>
      </c>
      <c r="H179" s="17">
        <v>0</v>
      </c>
    </row>
    <row r="180" spans="1:8">
      <c r="A180" s="17" t="s">
        <v>155</v>
      </c>
      <c r="B180" s="17">
        <v>363</v>
      </c>
      <c r="C180" s="17">
        <v>364</v>
      </c>
      <c r="D180" s="17">
        <v>363.5</v>
      </c>
      <c r="E180" s="17"/>
      <c r="F180" s="17"/>
      <c r="G180" s="17" t="e">
        <f t="shared" si="2"/>
        <v>#DIV/0!</v>
      </c>
      <c r="H180" s="17">
        <v>0</v>
      </c>
    </row>
    <row r="181" spans="1:8">
      <c r="A181" s="17" t="s">
        <v>155</v>
      </c>
      <c r="B181" s="17">
        <v>363</v>
      </c>
      <c r="C181" s="17">
        <v>365</v>
      </c>
      <c r="D181" s="17">
        <v>364</v>
      </c>
      <c r="E181" s="17" t="s">
        <v>239</v>
      </c>
      <c r="F181" s="17"/>
      <c r="G181" s="17">
        <f t="shared" si="2"/>
        <v>0</v>
      </c>
      <c r="H181" s="17">
        <v>1</v>
      </c>
    </row>
    <row r="182" spans="1:8">
      <c r="A182" s="17" t="s">
        <v>155</v>
      </c>
      <c r="B182" s="17">
        <v>365</v>
      </c>
      <c r="C182" s="17">
        <v>366</v>
      </c>
      <c r="D182" s="17">
        <v>365.5</v>
      </c>
      <c r="E182" s="17"/>
      <c r="F182" s="17"/>
      <c r="G182" s="17" t="e">
        <f t="shared" si="2"/>
        <v>#DIV/0!</v>
      </c>
      <c r="H182" s="17">
        <v>0</v>
      </c>
    </row>
    <row r="183" spans="1:8">
      <c r="A183" s="17" t="s">
        <v>155</v>
      </c>
      <c r="B183" s="17">
        <v>367</v>
      </c>
      <c r="C183" s="17">
        <v>368</v>
      </c>
      <c r="D183" s="17">
        <v>367.5</v>
      </c>
      <c r="E183" s="17"/>
      <c r="F183" s="17"/>
      <c r="G183" s="17" t="e">
        <f t="shared" si="2"/>
        <v>#DIV/0!</v>
      </c>
      <c r="H183" s="17">
        <v>0</v>
      </c>
    </row>
    <row r="184" spans="1:8">
      <c r="A184" s="17" t="s">
        <v>155</v>
      </c>
      <c r="B184" s="17">
        <v>370</v>
      </c>
      <c r="C184" s="17">
        <v>372</v>
      </c>
      <c r="D184" s="17">
        <v>371</v>
      </c>
      <c r="E184" s="17"/>
      <c r="F184" s="17"/>
      <c r="G184" s="17" t="e">
        <f t="shared" si="2"/>
        <v>#DIV/0!</v>
      </c>
      <c r="H184" s="17">
        <v>0</v>
      </c>
    </row>
    <row r="185" spans="1:8">
      <c r="A185" s="17" t="s">
        <v>155</v>
      </c>
      <c r="B185" s="17">
        <v>377</v>
      </c>
      <c r="C185" s="17">
        <v>379</v>
      </c>
      <c r="D185" s="17">
        <v>378</v>
      </c>
      <c r="E185" s="17"/>
      <c r="F185" s="17"/>
      <c r="G185" s="17" t="e">
        <f t="shared" si="2"/>
        <v>#DIV/0!</v>
      </c>
      <c r="H185" s="17">
        <v>0</v>
      </c>
    </row>
    <row r="186" spans="1:8">
      <c r="A186" s="17" t="s">
        <v>155</v>
      </c>
      <c r="B186" s="17">
        <v>384</v>
      </c>
      <c r="C186" s="17">
        <v>386</v>
      </c>
      <c r="D186" s="17">
        <v>385</v>
      </c>
      <c r="E186" s="17"/>
      <c r="F186" s="17"/>
      <c r="G186" s="17" t="e">
        <f t="shared" si="2"/>
        <v>#DIV/0!</v>
      </c>
      <c r="H186" s="17">
        <v>0</v>
      </c>
    </row>
    <row r="187" spans="1:8">
      <c r="A187" s="17" t="s">
        <v>155</v>
      </c>
      <c r="B187" s="17">
        <v>391</v>
      </c>
      <c r="C187" s="17">
        <v>393</v>
      </c>
      <c r="D187" s="17">
        <v>392</v>
      </c>
      <c r="E187" s="17"/>
      <c r="F187" s="17"/>
      <c r="G187" s="17" t="e">
        <f t="shared" si="2"/>
        <v>#DIV/0!</v>
      </c>
      <c r="H187" s="17">
        <v>0</v>
      </c>
    </row>
    <row r="188" spans="1:8">
      <c r="A188" s="17" t="s">
        <v>155</v>
      </c>
      <c r="B188" s="17">
        <v>405</v>
      </c>
      <c r="C188" s="17">
        <v>407</v>
      </c>
      <c r="D188" s="17">
        <v>406</v>
      </c>
      <c r="E188" s="17"/>
      <c r="F188" s="17"/>
      <c r="G188" s="17" t="e">
        <f t="shared" si="2"/>
        <v>#DIV/0!</v>
      </c>
      <c r="H188" s="17">
        <v>0</v>
      </c>
    </row>
    <row r="189" spans="1:8">
      <c r="A189" s="17" t="s">
        <v>155</v>
      </c>
      <c r="B189" s="17">
        <v>412</v>
      </c>
      <c r="C189" s="17">
        <v>414</v>
      </c>
      <c r="D189" s="17">
        <v>413</v>
      </c>
      <c r="E189" s="17"/>
      <c r="F189" s="17"/>
      <c r="G189" s="17" t="e">
        <f t="shared" si="2"/>
        <v>#DIV/0!</v>
      </c>
      <c r="H189" s="17">
        <v>0</v>
      </c>
    </row>
    <row r="190" spans="1:8">
      <c r="A190" s="17" t="s">
        <v>155</v>
      </c>
      <c r="B190" s="17">
        <v>419</v>
      </c>
      <c r="C190" s="17">
        <v>421</v>
      </c>
      <c r="D190" s="17">
        <v>420</v>
      </c>
      <c r="E190" s="17"/>
      <c r="F190" s="17"/>
      <c r="G190" s="17" t="e">
        <f t="shared" si="2"/>
        <v>#DIV/0!</v>
      </c>
      <c r="H190" s="17">
        <v>0</v>
      </c>
    </row>
    <row r="191" spans="1:8">
      <c r="A191" s="17" t="s">
        <v>155</v>
      </c>
      <c r="B191" s="17">
        <v>426</v>
      </c>
      <c r="C191" s="17">
        <v>428</v>
      </c>
      <c r="D191" s="17">
        <v>427</v>
      </c>
      <c r="E191" s="17"/>
      <c r="F191" s="17"/>
      <c r="G191" s="17" t="e">
        <f t="shared" si="2"/>
        <v>#DIV/0!</v>
      </c>
      <c r="H191" s="17">
        <v>0</v>
      </c>
    </row>
    <row r="192" spans="1:8">
      <c r="A192" s="17" t="s">
        <v>155</v>
      </c>
      <c r="B192" s="17">
        <v>433</v>
      </c>
      <c r="C192" s="17">
        <v>435</v>
      </c>
      <c r="D192" s="17">
        <v>434</v>
      </c>
      <c r="E192" s="17"/>
      <c r="F192" s="17"/>
      <c r="G192" s="17" t="e">
        <f t="shared" si="2"/>
        <v>#DIV/0!</v>
      </c>
      <c r="H192" s="17">
        <v>0</v>
      </c>
    </row>
    <row r="193" spans="1:8">
      <c r="A193" s="17" t="s">
        <v>155</v>
      </c>
      <c r="B193" s="17">
        <v>440</v>
      </c>
      <c r="C193" s="17">
        <v>442</v>
      </c>
      <c r="D193" s="17">
        <v>441</v>
      </c>
      <c r="E193" s="17"/>
      <c r="F193" s="17"/>
      <c r="G193" s="17" t="e">
        <f t="shared" si="2"/>
        <v>#DIV/0!</v>
      </c>
      <c r="H193" s="17">
        <v>0</v>
      </c>
    </row>
    <row r="194" spans="1:8">
      <c r="A194" s="17" t="s">
        <v>155</v>
      </c>
      <c r="B194" s="17">
        <v>447</v>
      </c>
      <c r="C194" s="17">
        <v>449</v>
      </c>
      <c r="D194" s="17">
        <v>448</v>
      </c>
      <c r="E194" s="17"/>
      <c r="F194" s="17"/>
      <c r="G194" s="17" t="e">
        <f t="shared" si="2"/>
        <v>#DIV/0!</v>
      </c>
      <c r="H194" s="17">
        <v>0</v>
      </c>
    </row>
    <row r="195" spans="1:8">
      <c r="A195" s="17" t="s">
        <v>155</v>
      </c>
      <c r="B195" s="17">
        <v>454</v>
      </c>
      <c r="C195" s="17">
        <v>456</v>
      </c>
      <c r="D195" s="17">
        <v>455</v>
      </c>
      <c r="E195" s="17"/>
      <c r="F195" s="17"/>
      <c r="G195" s="17" t="e">
        <f t="shared" ref="G195:G219" si="3">(F195/H195)*100</f>
        <v>#DIV/0!</v>
      </c>
      <c r="H195" s="17">
        <v>0</v>
      </c>
    </row>
    <row r="196" spans="1:8">
      <c r="A196" s="17" t="s">
        <v>155</v>
      </c>
      <c r="B196" s="17">
        <v>461</v>
      </c>
      <c r="C196" s="17">
        <v>463</v>
      </c>
      <c r="D196" s="17">
        <v>462</v>
      </c>
      <c r="E196" s="17"/>
      <c r="F196" s="17"/>
      <c r="G196" s="17" t="e">
        <f t="shared" si="3"/>
        <v>#DIV/0!</v>
      </c>
      <c r="H196" s="17">
        <v>0</v>
      </c>
    </row>
    <row r="197" spans="1:8">
      <c r="A197" s="17" t="s">
        <v>155</v>
      </c>
      <c r="B197" s="17">
        <v>468</v>
      </c>
      <c r="C197" s="17">
        <v>470</v>
      </c>
      <c r="D197" s="17">
        <v>469</v>
      </c>
      <c r="E197" s="17"/>
      <c r="F197" s="17"/>
      <c r="G197" s="17" t="e">
        <f t="shared" si="3"/>
        <v>#DIV/0!</v>
      </c>
      <c r="H197" s="17">
        <v>0</v>
      </c>
    </row>
    <row r="198" spans="1:8">
      <c r="A198" s="17" t="s">
        <v>155</v>
      </c>
      <c r="B198" s="17">
        <v>475</v>
      </c>
      <c r="C198" s="17">
        <v>477</v>
      </c>
      <c r="D198" s="17">
        <v>476</v>
      </c>
      <c r="E198" s="17"/>
      <c r="F198" s="17"/>
      <c r="G198" s="17" t="e">
        <f t="shared" si="3"/>
        <v>#DIV/0!</v>
      </c>
      <c r="H198" s="17">
        <v>0</v>
      </c>
    </row>
    <row r="199" spans="1:8">
      <c r="A199" s="17" t="s">
        <v>155</v>
      </c>
      <c r="B199" s="17">
        <v>482</v>
      </c>
      <c r="C199" s="17">
        <v>484</v>
      </c>
      <c r="D199" s="17">
        <v>483</v>
      </c>
      <c r="E199" s="17"/>
      <c r="F199" s="17"/>
      <c r="G199" s="17" t="e">
        <f t="shared" si="3"/>
        <v>#DIV/0!</v>
      </c>
      <c r="H199" s="17">
        <v>0</v>
      </c>
    </row>
    <row r="200" spans="1:8">
      <c r="A200" s="17" t="s">
        <v>155</v>
      </c>
      <c r="B200" s="17">
        <v>489</v>
      </c>
      <c r="C200" s="17">
        <v>491</v>
      </c>
      <c r="D200" s="17">
        <v>490</v>
      </c>
      <c r="E200" s="17"/>
      <c r="F200" s="17"/>
      <c r="G200" s="17" t="e">
        <f t="shared" si="3"/>
        <v>#DIV/0!</v>
      </c>
      <c r="H200" s="17">
        <v>0</v>
      </c>
    </row>
    <row r="201" spans="1:8">
      <c r="A201" s="17" t="s">
        <v>155</v>
      </c>
      <c r="B201" s="17">
        <v>496</v>
      </c>
      <c r="C201" s="17">
        <v>498</v>
      </c>
      <c r="D201" s="17">
        <v>497</v>
      </c>
      <c r="E201" s="17"/>
      <c r="F201" s="17"/>
      <c r="G201" s="17" t="e">
        <f t="shared" si="3"/>
        <v>#DIV/0!</v>
      </c>
      <c r="H201" s="17">
        <v>0</v>
      </c>
    </row>
    <row r="202" spans="1:8">
      <c r="A202" s="17" t="s">
        <v>155</v>
      </c>
      <c r="B202" s="17">
        <v>503</v>
      </c>
      <c r="C202" s="17">
        <v>505</v>
      </c>
      <c r="D202" s="17">
        <v>504</v>
      </c>
      <c r="E202" s="17"/>
      <c r="F202" s="17"/>
      <c r="G202" s="17" t="e">
        <f t="shared" si="3"/>
        <v>#DIV/0!</v>
      </c>
      <c r="H202" s="17">
        <v>0</v>
      </c>
    </row>
    <row r="203" spans="1:8">
      <c r="A203" s="17" t="s">
        <v>155</v>
      </c>
      <c r="B203" s="17">
        <v>510</v>
      </c>
      <c r="C203" s="17">
        <v>512</v>
      </c>
      <c r="D203" s="17">
        <v>511</v>
      </c>
      <c r="E203" s="17"/>
      <c r="F203" s="17"/>
      <c r="G203" s="17" t="e">
        <f t="shared" si="3"/>
        <v>#DIV/0!</v>
      </c>
      <c r="H203" s="17">
        <v>0</v>
      </c>
    </row>
    <row r="204" spans="1:8">
      <c r="A204" s="17" t="s">
        <v>155</v>
      </c>
      <c r="B204" s="17">
        <v>517</v>
      </c>
      <c r="C204" s="17">
        <v>519</v>
      </c>
      <c r="D204" s="17">
        <v>518</v>
      </c>
      <c r="E204" s="17"/>
      <c r="F204" s="17"/>
      <c r="G204" s="17" t="e">
        <f t="shared" si="3"/>
        <v>#DIV/0!</v>
      </c>
      <c r="H204" s="17">
        <v>0</v>
      </c>
    </row>
    <row r="205" spans="1:8">
      <c r="A205" s="17" t="s">
        <v>155</v>
      </c>
      <c r="B205" s="17">
        <v>524</v>
      </c>
      <c r="C205" s="17">
        <v>526</v>
      </c>
      <c r="D205" s="17">
        <v>525</v>
      </c>
      <c r="E205" s="17"/>
      <c r="F205" s="17"/>
      <c r="G205" s="17" t="e">
        <f t="shared" si="3"/>
        <v>#DIV/0!</v>
      </c>
      <c r="H205" s="17">
        <v>0</v>
      </c>
    </row>
    <row r="206" spans="1:8">
      <c r="A206" s="17" t="s">
        <v>155</v>
      </c>
      <c r="B206" s="17">
        <v>531</v>
      </c>
      <c r="C206" s="17">
        <v>533</v>
      </c>
      <c r="D206" s="17">
        <v>532</v>
      </c>
      <c r="E206" s="17"/>
      <c r="F206" s="17"/>
      <c r="G206" s="17" t="e">
        <f t="shared" si="3"/>
        <v>#DIV/0!</v>
      </c>
      <c r="H206" s="17">
        <v>0</v>
      </c>
    </row>
    <row r="207" spans="1:8">
      <c r="A207" s="17" t="s">
        <v>155</v>
      </c>
      <c r="B207" s="17">
        <v>538</v>
      </c>
      <c r="C207" s="17">
        <v>540</v>
      </c>
      <c r="D207" s="17">
        <v>539</v>
      </c>
      <c r="E207" s="17"/>
      <c r="F207" s="17"/>
      <c r="G207" s="17" t="e">
        <f t="shared" si="3"/>
        <v>#DIV/0!</v>
      </c>
      <c r="H207" s="17">
        <v>0</v>
      </c>
    </row>
    <row r="208" spans="1:8">
      <c r="A208" s="17" t="s">
        <v>155</v>
      </c>
      <c r="B208" s="17">
        <v>545</v>
      </c>
      <c r="C208" s="17">
        <v>547</v>
      </c>
      <c r="D208" s="17">
        <v>546</v>
      </c>
      <c r="E208" s="17"/>
      <c r="F208" s="17"/>
      <c r="G208" s="17" t="e">
        <f t="shared" si="3"/>
        <v>#DIV/0!</v>
      </c>
      <c r="H208" s="17">
        <v>0</v>
      </c>
    </row>
    <row r="209" spans="1:8">
      <c r="A209" s="17" t="s">
        <v>155</v>
      </c>
      <c r="B209" s="17">
        <v>552</v>
      </c>
      <c r="C209" s="17">
        <v>554</v>
      </c>
      <c r="D209" s="17">
        <v>553</v>
      </c>
      <c r="E209" s="17"/>
      <c r="F209" s="17"/>
      <c r="G209" s="17" t="e">
        <f t="shared" si="3"/>
        <v>#DIV/0!</v>
      </c>
      <c r="H209" s="17">
        <v>0</v>
      </c>
    </row>
    <row r="210" spans="1:8">
      <c r="A210" s="17" t="s">
        <v>155</v>
      </c>
      <c r="B210" s="17">
        <v>559</v>
      </c>
      <c r="C210" s="17">
        <v>561</v>
      </c>
      <c r="D210" s="17">
        <v>560</v>
      </c>
      <c r="E210" s="17"/>
      <c r="F210" s="17"/>
      <c r="G210" s="17" t="e">
        <f t="shared" si="3"/>
        <v>#DIV/0!</v>
      </c>
      <c r="H210" s="17">
        <v>0</v>
      </c>
    </row>
    <row r="211" spans="1:8">
      <c r="A211" s="17" t="s">
        <v>155</v>
      </c>
      <c r="B211" s="17">
        <v>566</v>
      </c>
      <c r="C211" s="17">
        <v>568</v>
      </c>
      <c r="D211" s="17">
        <v>567</v>
      </c>
      <c r="E211" s="17"/>
      <c r="F211" s="17"/>
      <c r="G211" s="17" t="e">
        <f t="shared" si="3"/>
        <v>#DIV/0!</v>
      </c>
      <c r="H211" s="17">
        <v>0</v>
      </c>
    </row>
    <row r="212" spans="1:8">
      <c r="A212" s="17" t="s">
        <v>155</v>
      </c>
      <c r="B212" s="17">
        <v>573</v>
      </c>
      <c r="C212" s="17">
        <v>575</v>
      </c>
      <c r="D212" s="17">
        <v>574</v>
      </c>
      <c r="E212" s="17"/>
      <c r="F212" s="17"/>
      <c r="G212" s="17" t="e">
        <f t="shared" si="3"/>
        <v>#DIV/0!</v>
      </c>
      <c r="H212" s="17">
        <v>0</v>
      </c>
    </row>
    <row r="213" spans="1:8">
      <c r="A213" s="17" t="s">
        <v>155</v>
      </c>
      <c r="B213" s="17">
        <v>580</v>
      </c>
      <c r="C213" s="17">
        <v>582</v>
      </c>
      <c r="D213" s="17">
        <v>581</v>
      </c>
      <c r="E213" s="17"/>
      <c r="F213" s="17"/>
      <c r="G213" s="17" t="e">
        <f t="shared" si="3"/>
        <v>#DIV/0!</v>
      </c>
      <c r="H213" s="17">
        <v>0</v>
      </c>
    </row>
    <row r="214" spans="1:8">
      <c r="A214" s="17" t="s">
        <v>155</v>
      </c>
      <c r="B214" s="17">
        <v>587</v>
      </c>
      <c r="C214" s="17">
        <v>589</v>
      </c>
      <c r="D214" s="17">
        <v>588</v>
      </c>
      <c r="E214" s="17"/>
      <c r="F214" s="17"/>
      <c r="G214" s="17" t="e">
        <f t="shared" si="3"/>
        <v>#DIV/0!</v>
      </c>
      <c r="H214" s="17">
        <v>0</v>
      </c>
    </row>
    <row r="215" spans="1:8">
      <c r="A215" s="17" t="s">
        <v>155</v>
      </c>
      <c r="B215" s="17">
        <v>594</v>
      </c>
      <c r="C215" s="17">
        <v>596</v>
      </c>
      <c r="D215" s="17">
        <v>595</v>
      </c>
      <c r="E215" s="17"/>
      <c r="F215" s="17"/>
      <c r="G215" s="17" t="e">
        <f t="shared" si="3"/>
        <v>#DIV/0!</v>
      </c>
      <c r="H215" s="17">
        <v>0</v>
      </c>
    </row>
    <row r="216" spans="1:8">
      <c r="A216" s="17" t="s">
        <v>155</v>
      </c>
      <c r="B216" s="17">
        <v>601</v>
      </c>
      <c r="C216" s="17">
        <v>603</v>
      </c>
      <c r="D216" s="17">
        <v>602</v>
      </c>
      <c r="E216" s="17"/>
      <c r="F216" s="17"/>
      <c r="G216" s="17" t="e">
        <f t="shared" si="3"/>
        <v>#DIV/0!</v>
      </c>
      <c r="H216" s="17">
        <v>0</v>
      </c>
    </row>
    <row r="217" spans="1:8">
      <c r="A217" s="17" t="s">
        <v>155</v>
      </c>
      <c r="B217" s="17">
        <v>608</v>
      </c>
      <c r="C217" s="17">
        <v>610</v>
      </c>
      <c r="D217" s="17">
        <v>609</v>
      </c>
      <c r="E217" s="17"/>
      <c r="F217" s="17"/>
      <c r="G217" s="17" t="e">
        <f t="shared" si="3"/>
        <v>#DIV/0!</v>
      </c>
      <c r="H217" s="17">
        <v>0</v>
      </c>
    </row>
    <row r="218" spans="1:8">
      <c r="A218" s="17" t="s">
        <v>155</v>
      </c>
      <c r="B218" s="17">
        <v>615</v>
      </c>
      <c r="C218" s="17">
        <v>617</v>
      </c>
      <c r="D218" s="17">
        <v>616</v>
      </c>
      <c r="E218" s="17"/>
      <c r="F218" s="17"/>
      <c r="G218" s="17" t="e">
        <f t="shared" si="3"/>
        <v>#DIV/0!</v>
      </c>
      <c r="H218" s="17">
        <v>0</v>
      </c>
    </row>
    <row r="219" spans="1:8">
      <c r="A219" s="17" t="s">
        <v>155</v>
      </c>
      <c r="B219" s="17">
        <v>622</v>
      </c>
      <c r="C219" s="17">
        <v>624</v>
      </c>
      <c r="D219" s="17">
        <v>623</v>
      </c>
      <c r="E219" s="17"/>
      <c r="F219" s="17"/>
      <c r="G219" s="17" t="e">
        <f t="shared" si="3"/>
        <v>#DIV/0!</v>
      </c>
      <c r="H219" s="1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4"/>
  <sheetViews>
    <sheetView showRuler="0" zoomScaleNormal="100" workbookViewId="0"/>
  </sheetViews>
  <sheetFormatPr defaultColWidth="10.796875" defaultRowHeight="23.4"/>
  <cols>
    <col min="1" max="1" width="23.69921875" style="36" customWidth="1"/>
    <col min="2" max="2" width="10.796875" style="2"/>
    <col min="3" max="3" width="10.796875" style="8"/>
    <col min="4" max="4" width="10.796875" style="142"/>
    <col min="5" max="5" width="12" style="142" bestFit="1" customWidth="1"/>
    <col min="6" max="6" width="10.796875" style="142"/>
    <col min="7" max="16384" width="10.796875" style="36"/>
  </cols>
  <sheetData>
    <row r="1" spans="1:6" ht="57.6">
      <c r="A1" s="246" t="s">
        <v>0</v>
      </c>
      <c r="B1" s="242" t="s">
        <v>150</v>
      </c>
      <c r="C1" s="243" t="s">
        <v>145</v>
      </c>
      <c r="D1" s="134" t="s">
        <v>146</v>
      </c>
      <c r="E1" s="135" t="s">
        <v>146</v>
      </c>
      <c r="F1" s="134" t="s">
        <v>160</v>
      </c>
    </row>
    <row r="2" spans="1:6" ht="18">
      <c r="A2" s="41" t="s">
        <v>149</v>
      </c>
      <c r="B2" s="244">
        <v>2</v>
      </c>
      <c r="C2" s="245">
        <v>8.4989000000000008</v>
      </c>
      <c r="D2" s="136">
        <v>0</v>
      </c>
      <c r="E2" s="137">
        <v>0</v>
      </c>
      <c r="F2" s="136">
        <v>74</v>
      </c>
    </row>
    <row r="3" spans="1:6" ht="18">
      <c r="A3" s="41" t="s">
        <v>149</v>
      </c>
      <c r="B3" s="244">
        <v>11</v>
      </c>
      <c r="C3" s="245">
        <v>13.985300000000001</v>
      </c>
      <c r="D3" s="136">
        <v>0</v>
      </c>
      <c r="E3" s="138"/>
      <c r="F3" s="136">
        <v>0</v>
      </c>
    </row>
    <row r="4" spans="1:6" ht="18">
      <c r="A4" s="41" t="s">
        <v>149</v>
      </c>
      <c r="B4" s="244">
        <v>23</v>
      </c>
      <c r="C4" s="245">
        <v>21.3005</v>
      </c>
      <c r="D4" s="136">
        <v>0</v>
      </c>
      <c r="E4" s="137">
        <v>0</v>
      </c>
      <c r="F4" s="136">
        <v>0</v>
      </c>
    </row>
    <row r="5" spans="1:6" ht="18">
      <c r="A5" s="41" t="s">
        <v>149</v>
      </c>
      <c r="B5" s="244">
        <v>38.5</v>
      </c>
      <c r="C5" s="245">
        <v>30.749299999999998</v>
      </c>
      <c r="D5" s="136">
        <v>0</v>
      </c>
      <c r="E5" s="137">
        <v>0</v>
      </c>
      <c r="F5" s="136">
        <v>139</v>
      </c>
    </row>
    <row r="6" spans="1:6" ht="18">
      <c r="A6" s="41" t="s">
        <v>149</v>
      </c>
      <c r="B6" s="244">
        <v>50.5</v>
      </c>
      <c r="C6" s="245">
        <v>38.064500000000002</v>
      </c>
      <c r="D6" s="136">
        <v>0</v>
      </c>
      <c r="E6" s="137">
        <v>0</v>
      </c>
      <c r="F6" s="136">
        <v>123</v>
      </c>
    </row>
    <row r="7" spans="1:6" ht="18">
      <c r="A7" s="41" t="s">
        <v>149</v>
      </c>
      <c r="B7" s="244">
        <v>142</v>
      </c>
      <c r="C7" s="245">
        <v>93.842900000000014</v>
      </c>
      <c r="D7" s="139">
        <v>0</v>
      </c>
      <c r="E7" s="140">
        <v>0</v>
      </c>
      <c r="F7" s="141">
        <v>53</v>
      </c>
    </row>
    <row r="8" spans="1:6" ht="18">
      <c r="A8" s="41" t="s">
        <v>149</v>
      </c>
      <c r="B8" s="244">
        <v>148</v>
      </c>
      <c r="C8" s="245">
        <v>97.500500000000002</v>
      </c>
      <c r="D8" s="136">
        <v>0</v>
      </c>
      <c r="E8" s="137">
        <v>0</v>
      </c>
      <c r="F8" s="136">
        <v>98</v>
      </c>
    </row>
    <row r="9" spans="1:6" ht="18">
      <c r="A9" s="41" t="s">
        <v>149</v>
      </c>
      <c r="B9" s="244">
        <v>151</v>
      </c>
      <c r="C9" s="245">
        <v>99.329300000000003</v>
      </c>
      <c r="D9" s="136">
        <v>0</v>
      </c>
      <c r="E9" s="137">
        <v>0</v>
      </c>
      <c r="F9" s="136">
        <v>198</v>
      </c>
    </row>
    <row r="10" spans="1:6" ht="18">
      <c r="A10" s="41" t="s">
        <v>149</v>
      </c>
      <c r="B10" s="244">
        <v>152</v>
      </c>
      <c r="C10" s="245">
        <v>99.938900000000004</v>
      </c>
      <c r="D10" s="136">
        <v>0</v>
      </c>
      <c r="E10" s="137">
        <v>0</v>
      </c>
      <c r="F10" s="136">
        <v>71</v>
      </c>
    </row>
    <row r="11" spans="1:6" ht="18">
      <c r="A11" s="41" t="s">
        <v>149</v>
      </c>
      <c r="B11" s="244">
        <v>156</v>
      </c>
      <c r="C11" s="245">
        <v>102.37730000000001</v>
      </c>
      <c r="D11" s="136">
        <v>0</v>
      </c>
      <c r="E11" s="137">
        <v>0</v>
      </c>
      <c r="F11" s="136">
        <v>136</v>
      </c>
    </row>
    <row r="12" spans="1:6" ht="18">
      <c r="A12" s="41" t="s">
        <v>149</v>
      </c>
      <c r="B12" s="244">
        <v>161</v>
      </c>
      <c r="C12" s="245">
        <v>105.42530000000001</v>
      </c>
      <c r="D12" s="139">
        <v>0</v>
      </c>
      <c r="E12" s="140">
        <v>0</v>
      </c>
      <c r="F12" s="141">
        <v>69</v>
      </c>
    </row>
    <row r="13" spans="1:6" ht="18">
      <c r="A13" s="41" t="s">
        <v>149</v>
      </c>
      <c r="B13" s="244">
        <v>167</v>
      </c>
      <c r="C13" s="245">
        <v>109.08290000000001</v>
      </c>
      <c r="D13" s="139">
        <v>0</v>
      </c>
      <c r="E13" s="140">
        <v>0</v>
      </c>
      <c r="F13" s="141">
        <v>60</v>
      </c>
    </row>
    <row r="14" spans="1:6" ht="18">
      <c r="A14" s="41" t="s">
        <v>149</v>
      </c>
      <c r="B14" s="244">
        <v>176</v>
      </c>
      <c r="C14" s="245">
        <v>114.56930000000001</v>
      </c>
      <c r="D14" s="139">
        <v>0</v>
      </c>
      <c r="E14" s="140">
        <v>0</v>
      </c>
      <c r="F14" s="141">
        <v>235</v>
      </c>
    </row>
    <row r="15" spans="1:6" ht="18">
      <c r="A15" s="41" t="s">
        <v>149</v>
      </c>
      <c r="B15" s="244">
        <v>182</v>
      </c>
      <c r="C15" s="245">
        <v>118.22690000000001</v>
      </c>
      <c r="D15" s="136">
        <v>0</v>
      </c>
      <c r="E15" s="137">
        <v>0</v>
      </c>
      <c r="F15" s="136">
        <v>87</v>
      </c>
    </row>
    <row r="16" spans="1:6" ht="18">
      <c r="A16" s="41" t="s">
        <v>149</v>
      </c>
      <c r="B16" s="244">
        <v>186</v>
      </c>
      <c r="C16" s="245">
        <v>120.66530000000002</v>
      </c>
      <c r="D16" s="136">
        <v>0</v>
      </c>
      <c r="E16" s="137">
        <v>0</v>
      </c>
      <c r="F16" s="136">
        <v>46</v>
      </c>
    </row>
    <row r="17" spans="1:6" ht="18">
      <c r="A17" s="41" t="s">
        <v>149</v>
      </c>
      <c r="B17" s="244">
        <v>189</v>
      </c>
      <c r="C17" s="245">
        <v>122.49410000000002</v>
      </c>
      <c r="D17" s="136">
        <v>0</v>
      </c>
      <c r="E17" s="137">
        <v>0</v>
      </c>
      <c r="F17" s="136">
        <v>75</v>
      </c>
    </row>
    <row r="18" spans="1:6" ht="18">
      <c r="A18" s="41" t="s">
        <v>149</v>
      </c>
      <c r="B18" s="244">
        <v>193.5</v>
      </c>
      <c r="C18" s="245">
        <v>125.2373</v>
      </c>
      <c r="D18" s="139">
        <v>0</v>
      </c>
      <c r="E18" s="140">
        <v>0</v>
      </c>
      <c r="F18" s="141">
        <v>24</v>
      </c>
    </row>
    <row r="19" spans="1:6" ht="18">
      <c r="A19" s="41" t="s">
        <v>149</v>
      </c>
      <c r="B19" s="244">
        <v>201</v>
      </c>
      <c r="C19" s="245">
        <v>129.80930000000001</v>
      </c>
      <c r="D19" s="136">
        <v>0</v>
      </c>
      <c r="E19" s="138"/>
      <c r="F19" s="136">
        <v>0</v>
      </c>
    </row>
    <row r="20" spans="1:6" ht="18">
      <c r="A20" s="41" t="s">
        <v>149</v>
      </c>
      <c r="B20" s="244">
        <v>205</v>
      </c>
      <c r="C20" s="245">
        <v>132.24770000000001</v>
      </c>
      <c r="D20" s="136">
        <v>0</v>
      </c>
      <c r="E20" s="138"/>
      <c r="F20" s="136">
        <v>0</v>
      </c>
    </row>
    <row r="21" spans="1:6" ht="18">
      <c r="A21" s="41" t="s">
        <v>149</v>
      </c>
      <c r="B21" s="244">
        <v>208</v>
      </c>
      <c r="C21" s="245">
        <v>134.07650000000001</v>
      </c>
      <c r="D21" s="136">
        <v>0</v>
      </c>
      <c r="E21" s="138"/>
      <c r="F21" s="136">
        <v>0</v>
      </c>
    </row>
    <row r="22" spans="1:6" ht="18">
      <c r="A22" s="41" t="s">
        <v>149</v>
      </c>
      <c r="B22" s="244">
        <v>214</v>
      </c>
      <c r="C22" s="245">
        <v>137.73409999999998</v>
      </c>
      <c r="D22" s="136">
        <v>0</v>
      </c>
      <c r="E22" s="138"/>
      <c r="F22" s="136">
        <v>0</v>
      </c>
    </row>
    <row r="23" spans="1:6" ht="18">
      <c r="A23" s="41" t="s">
        <v>149</v>
      </c>
      <c r="B23" s="244">
        <v>218</v>
      </c>
      <c r="C23" s="245">
        <v>140.17249999999999</v>
      </c>
      <c r="D23" s="136">
        <v>0</v>
      </c>
      <c r="E23" s="138"/>
      <c r="F23" s="136">
        <v>0</v>
      </c>
    </row>
    <row r="24" spans="1:6" ht="18">
      <c r="A24" s="41" t="s">
        <v>149</v>
      </c>
      <c r="B24" s="244">
        <v>221</v>
      </c>
      <c r="C24" s="245">
        <v>142.00129999999999</v>
      </c>
      <c r="D24" s="136">
        <v>0</v>
      </c>
      <c r="E24" s="138"/>
      <c r="F24" s="136">
        <v>0</v>
      </c>
    </row>
    <row r="25" spans="1:6" ht="18">
      <c r="A25" s="41" t="s">
        <v>149</v>
      </c>
      <c r="B25" s="244">
        <v>226</v>
      </c>
      <c r="C25" s="245">
        <v>145.04929999999999</v>
      </c>
      <c r="D25" s="136">
        <v>0</v>
      </c>
      <c r="E25" s="138"/>
      <c r="F25" s="136">
        <v>0</v>
      </c>
    </row>
    <row r="26" spans="1:6" ht="18">
      <c r="A26" s="41" t="s">
        <v>149</v>
      </c>
      <c r="B26" s="244">
        <v>230.5</v>
      </c>
      <c r="C26" s="245">
        <v>147.79249999999999</v>
      </c>
      <c r="D26" s="136">
        <v>0</v>
      </c>
      <c r="E26" s="138"/>
      <c r="F26" s="136">
        <v>0</v>
      </c>
    </row>
    <row r="27" spans="1:6" ht="18">
      <c r="A27" s="41" t="s">
        <v>149</v>
      </c>
      <c r="B27" s="244">
        <v>236</v>
      </c>
      <c r="C27" s="245">
        <v>151.14529999999999</v>
      </c>
      <c r="D27" s="136">
        <v>0</v>
      </c>
      <c r="E27" s="138"/>
      <c r="F27" s="136">
        <v>0</v>
      </c>
    </row>
    <row r="28" spans="1:6" ht="18">
      <c r="A28" s="41" t="s">
        <v>149</v>
      </c>
      <c r="B28" s="244">
        <v>236.5</v>
      </c>
      <c r="C28" s="245">
        <v>151.45009999999999</v>
      </c>
      <c r="D28" s="136">
        <v>0</v>
      </c>
      <c r="E28" s="138"/>
      <c r="F28" s="136">
        <v>0</v>
      </c>
    </row>
    <row r="29" spans="1:6" ht="18">
      <c r="A29" s="41" t="s">
        <v>149</v>
      </c>
      <c r="B29" s="244">
        <v>242</v>
      </c>
      <c r="C29" s="245">
        <v>154.80289999999999</v>
      </c>
      <c r="D29" s="136">
        <v>0</v>
      </c>
      <c r="E29" s="138"/>
      <c r="F29" s="136">
        <v>0</v>
      </c>
    </row>
    <row r="30" spans="1:6" ht="18">
      <c r="A30" s="41" t="s">
        <v>149</v>
      </c>
      <c r="B30" s="244">
        <v>260</v>
      </c>
      <c r="C30" s="245">
        <v>165.7757</v>
      </c>
      <c r="D30" s="139">
        <v>0</v>
      </c>
      <c r="E30" s="140">
        <v>0</v>
      </c>
      <c r="F30" s="141">
        <v>22</v>
      </c>
    </row>
    <row r="31" spans="1:6" ht="18">
      <c r="A31" s="41" t="s">
        <v>149</v>
      </c>
      <c r="B31" s="244">
        <v>272</v>
      </c>
      <c r="C31" s="245">
        <v>173.0909</v>
      </c>
      <c r="D31" s="139">
        <v>0</v>
      </c>
      <c r="E31" s="140">
        <v>0</v>
      </c>
      <c r="F31" s="141">
        <v>75</v>
      </c>
    </row>
    <row r="32" spans="1:6" ht="18">
      <c r="A32" s="41" t="s">
        <v>149</v>
      </c>
      <c r="B32" s="244">
        <v>277</v>
      </c>
      <c r="C32" s="245">
        <v>176.13890000000001</v>
      </c>
      <c r="D32" s="139">
        <v>0</v>
      </c>
      <c r="E32" s="140">
        <v>0</v>
      </c>
      <c r="F32" s="141">
        <v>32</v>
      </c>
    </row>
    <row r="33" spans="1:6" ht="18">
      <c r="A33" s="41" t="s">
        <v>149</v>
      </c>
      <c r="B33" s="244">
        <v>283.5</v>
      </c>
      <c r="C33" s="245">
        <v>180.10130000000001</v>
      </c>
      <c r="D33" s="139">
        <v>0</v>
      </c>
      <c r="E33" s="140">
        <v>0</v>
      </c>
      <c r="F33" s="141">
        <v>48</v>
      </c>
    </row>
    <row r="34" spans="1:6" ht="18">
      <c r="A34" s="41" t="s">
        <v>149</v>
      </c>
      <c r="B34" s="244">
        <v>291.5</v>
      </c>
      <c r="C34" s="245">
        <v>184.97810000000001</v>
      </c>
      <c r="D34" s="139">
        <v>0</v>
      </c>
      <c r="E34" s="140">
        <v>0</v>
      </c>
      <c r="F34" s="141">
        <v>93</v>
      </c>
    </row>
    <row r="35" spans="1:6" ht="18">
      <c r="A35" s="41" t="s">
        <v>149</v>
      </c>
      <c r="B35" s="244">
        <v>297</v>
      </c>
      <c r="C35" s="245">
        <v>188.33090000000001</v>
      </c>
      <c r="D35" s="139">
        <v>0</v>
      </c>
      <c r="E35" s="140">
        <v>0</v>
      </c>
      <c r="F35" s="141">
        <v>28</v>
      </c>
    </row>
    <row r="36" spans="1:6" ht="18">
      <c r="A36" s="41" t="s">
        <v>149</v>
      </c>
      <c r="B36" s="244">
        <v>303</v>
      </c>
      <c r="C36" s="245">
        <v>191.98849999999999</v>
      </c>
      <c r="D36" s="136">
        <v>0</v>
      </c>
      <c r="E36" s="137">
        <v>0</v>
      </c>
      <c r="F36" s="136">
        <v>26</v>
      </c>
    </row>
    <row r="37" spans="1:6" ht="18">
      <c r="A37" s="41" t="s">
        <v>149</v>
      </c>
      <c r="B37" s="244">
        <v>306</v>
      </c>
      <c r="C37" s="245">
        <v>193.81729999999999</v>
      </c>
      <c r="D37" s="136">
        <v>0</v>
      </c>
      <c r="E37" s="137">
        <v>0</v>
      </c>
      <c r="F37" s="136">
        <v>34</v>
      </c>
    </row>
    <row r="38" spans="1:6" ht="18">
      <c r="A38" s="41" t="s">
        <v>149</v>
      </c>
      <c r="B38" s="244">
        <v>309</v>
      </c>
      <c r="C38" s="245">
        <v>195.64609999999999</v>
      </c>
      <c r="D38" s="139">
        <v>0</v>
      </c>
      <c r="E38" s="140">
        <v>0</v>
      </c>
      <c r="F38" s="141">
        <v>28</v>
      </c>
    </row>
    <row r="39" spans="1:6" ht="18">
      <c r="A39" s="41" t="s">
        <v>149</v>
      </c>
      <c r="B39" s="244">
        <v>317</v>
      </c>
      <c r="C39" s="245">
        <v>200.52289999999999</v>
      </c>
      <c r="D39" s="139">
        <v>0</v>
      </c>
      <c r="E39" s="140">
        <v>0</v>
      </c>
      <c r="F39" s="141">
        <v>55</v>
      </c>
    </row>
    <row r="40" spans="1:6" ht="18">
      <c r="A40" s="41" t="s">
        <v>149</v>
      </c>
      <c r="B40" s="244">
        <v>331.5</v>
      </c>
      <c r="C40" s="245">
        <v>209.3621</v>
      </c>
      <c r="D40" s="139">
        <v>0</v>
      </c>
      <c r="E40" s="140">
        <v>0</v>
      </c>
      <c r="F40" s="141">
        <v>23</v>
      </c>
    </row>
    <row r="41" spans="1:6" ht="18">
      <c r="A41" s="41" t="s">
        <v>149</v>
      </c>
      <c r="B41" s="244">
        <v>352</v>
      </c>
      <c r="C41" s="245">
        <v>221.85890000000001</v>
      </c>
      <c r="D41" s="139">
        <v>1</v>
      </c>
      <c r="E41" s="140">
        <v>1.25</v>
      </c>
      <c r="F41" s="141">
        <v>80</v>
      </c>
    </row>
    <row r="42" spans="1:6" ht="18">
      <c r="A42" s="41" t="s">
        <v>149</v>
      </c>
      <c r="B42" s="244">
        <v>366</v>
      </c>
      <c r="C42" s="245">
        <v>230.39330000000001</v>
      </c>
      <c r="D42" s="139">
        <v>0</v>
      </c>
      <c r="E42" s="140">
        <v>0</v>
      </c>
      <c r="F42" s="141">
        <v>187</v>
      </c>
    </row>
    <row r="43" spans="1:6" ht="18">
      <c r="A43" s="41" t="s">
        <v>149</v>
      </c>
      <c r="B43" s="244">
        <v>372</v>
      </c>
      <c r="C43" s="245">
        <v>234.05090000000001</v>
      </c>
      <c r="D43" s="136">
        <v>0</v>
      </c>
      <c r="E43" s="137">
        <v>0</v>
      </c>
      <c r="F43" s="136">
        <v>104</v>
      </c>
    </row>
    <row r="44" spans="1:6" ht="18">
      <c r="A44" s="41" t="s">
        <v>149</v>
      </c>
      <c r="B44" s="244">
        <v>376</v>
      </c>
      <c r="C44" s="245">
        <v>236.48930000000001</v>
      </c>
      <c r="D44" s="136">
        <v>0</v>
      </c>
      <c r="E44" s="137">
        <v>0</v>
      </c>
      <c r="F44" s="136">
        <v>87</v>
      </c>
    </row>
    <row r="45" spans="1:6" ht="18">
      <c r="A45" s="41" t="s">
        <v>149</v>
      </c>
      <c r="B45" s="244">
        <v>378</v>
      </c>
      <c r="C45" s="245">
        <v>237.70850000000002</v>
      </c>
      <c r="D45" s="136">
        <v>0</v>
      </c>
      <c r="E45" s="137">
        <v>0</v>
      </c>
      <c r="F45" s="136">
        <v>137</v>
      </c>
    </row>
    <row r="46" spans="1:6" ht="18">
      <c r="A46" s="41" t="s">
        <v>149</v>
      </c>
      <c r="B46" s="244">
        <v>380</v>
      </c>
      <c r="C46" s="245">
        <v>238.92770000000002</v>
      </c>
      <c r="D46" s="136">
        <v>0</v>
      </c>
      <c r="E46" s="137">
        <v>0</v>
      </c>
      <c r="F46" s="136">
        <v>123</v>
      </c>
    </row>
    <row r="47" spans="1:6" ht="18">
      <c r="A47" s="41" t="s">
        <v>149</v>
      </c>
      <c r="B47" s="244">
        <v>390.5</v>
      </c>
      <c r="C47" s="245">
        <v>245.32849999999999</v>
      </c>
      <c r="D47" s="139">
        <v>0</v>
      </c>
      <c r="E47" s="140">
        <v>0</v>
      </c>
      <c r="F47" s="141">
        <v>182</v>
      </c>
    </row>
    <row r="48" spans="1:6" ht="18">
      <c r="A48" s="41" t="s">
        <v>149</v>
      </c>
      <c r="B48" s="244">
        <v>403</v>
      </c>
      <c r="C48" s="245">
        <v>252.9485</v>
      </c>
      <c r="D48" s="136">
        <v>0</v>
      </c>
      <c r="E48" s="138"/>
      <c r="F48" s="136">
        <v>0</v>
      </c>
    </row>
    <row r="49" spans="1:6" ht="18">
      <c r="A49" s="41" t="s">
        <v>149</v>
      </c>
      <c r="B49" s="244">
        <v>409</v>
      </c>
      <c r="C49" s="245">
        <v>256.60610000000003</v>
      </c>
      <c r="D49" s="136">
        <v>0</v>
      </c>
      <c r="E49" s="138"/>
      <c r="F49" s="136">
        <v>0</v>
      </c>
    </row>
    <row r="50" spans="1:6" ht="18">
      <c r="A50" s="41" t="s">
        <v>149</v>
      </c>
      <c r="B50" s="244">
        <v>413</v>
      </c>
      <c r="C50" s="245">
        <v>259.04450000000003</v>
      </c>
      <c r="D50" s="136">
        <v>0</v>
      </c>
      <c r="E50" s="138"/>
      <c r="F50" s="136">
        <v>0</v>
      </c>
    </row>
    <row r="51" spans="1:6" ht="18">
      <c r="A51" s="41" t="s">
        <v>149</v>
      </c>
      <c r="B51" s="244">
        <v>422.75</v>
      </c>
      <c r="C51" s="245">
        <v>264.98810000000003</v>
      </c>
      <c r="D51" s="139">
        <v>0</v>
      </c>
      <c r="E51" s="140">
        <v>0</v>
      </c>
      <c r="F51" s="141">
        <v>22</v>
      </c>
    </row>
    <row r="52" spans="1:6" ht="18">
      <c r="A52" s="41" t="s">
        <v>149</v>
      </c>
      <c r="B52" s="244">
        <v>442</v>
      </c>
      <c r="C52" s="245">
        <v>276.72289999999998</v>
      </c>
      <c r="D52" s="139">
        <v>0</v>
      </c>
      <c r="E52" s="140">
        <v>0</v>
      </c>
      <c r="F52" s="141">
        <v>14</v>
      </c>
    </row>
    <row r="53" spans="1:6" ht="18">
      <c r="A53" s="41" t="s">
        <v>149</v>
      </c>
      <c r="B53" s="244">
        <v>456</v>
      </c>
      <c r="C53" s="245">
        <v>285.25729999999999</v>
      </c>
      <c r="D53" s="136">
        <v>0</v>
      </c>
      <c r="E53" s="138"/>
      <c r="F53" s="136">
        <v>0</v>
      </c>
    </row>
    <row r="54" spans="1:6" ht="18">
      <c r="A54" s="41" t="s">
        <v>149</v>
      </c>
      <c r="B54" s="244">
        <v>462.5</v>
      </c>
      <c r="C54" s="245">
        <v>289.21969999999999</v>
      </c>
      <c r="D54" s="136">
        <v>0</v>
      </c>
      <c r="E54" s="138"/>
      <c r="F54" s="136">
        <v>0</v>
      </c>
    </row>
    <row r="55" spans="1:6" ht="18">
      <c r="A55" s="41" t="s">
        <v>149</v>
      </c>
      <c r="B55" s="244">
        <v>466</v>
      </c>
      <c r="C55" s="245">
        <v>291.35329999999999</v>
      </c>
      <c r="D55" s="136">
        <v>0</v>
      </c>
      <c r="E55" s="138"/>
      <c r="F55" s="136">
        <v>0</v>
      </c>
    </row>
    <row r="56" spans="1:6" ht="18">
      <c r="A56" s="41" t="s">
        <v>149</v>
      </c>
      <c r="B56" s="244">
        <v>474</v>
      </c>
      <c r="C56" s="245">
        <v>296.23009999999999</v>
      </c>
      <c r="D56" s="136">
        <v>0</v>
      </c>
      <c r="E56" s="137">
        <v>0</v>
      </c>
      <c r="F56" s="136">
        <v>129</v>
      </c>
    </row>
    <row r="57" spans="1:6" ht="18">
      <c r="A57" s="41" t="s">
        <v>149</v>
      </c>
      <c r="B57" s="244">
        <v>478</v>
      </c>
      <c r="C57" s="245">
        <v>298.66849999999999</v>
      </c>
      <c r="D57" s="136">
        <v>0</v>
      </c>
      <c r="E57" s="137">
        <v>0</v>
      </c>
      <c r="F57" s="136">
        <v>186</v>
      </c>
    </row>
    <row r="58" spans="1:6" ht="18">
      <c r="A58" s="41" t="s">
        <v>149</v>
      </c>
      <c r="B58" s="244">
        <v>482</v>
      </c>
      <c r="C58" s="245">
        <v>301.1069</v>
      </c>
      <c r="D58" s="136">
        <v>0</v>
      </c>
      <c r="E58" s="137">
        <v>0</v>
      </c>
      <c r="F58" s="136">
        <v>30</v>
      </c>
    </row>
    <row r="59" spans="1:6" ht="18">
      <c r="A59" s="41" t="s">
        <v>149</v>
      </c>
      <c r="B59" s="244">
        <v>486</v>
      </c>
      <c r="C59" s="245">
        <v>303.5453</v>
      </c>
      <c r="D59" s="136">
        <v>0</v>
      </c>
      <c r="E59" s="137">
        <v>0</v>
      </c>
      <c r="F59" s="136">
        <v>28</v>
      </c>
    </row>
    <row r="60" spans="1:6" ht="18">
      <c r="A60" s="41" t="s">
        <v>149</v>
      </c>
      <c r="B60" s="244">
        <v>487</v>
      </c>
      <c r="C60" s="245">
        <v>304.1549</v>
      </c>
      <c r="D60" s="136">
        <v>0</v>
      </c>
      <c r="E60" s="137">
        <v>0</v>
      </c>
      <c r="F60" s="136">
        <v>147</v>
      </c>
    </row>
    <row r="61" spans="1:6" ht="18">
      <c r="A61" s="41" t="s">
        <v>149</v>
      </c>
      <c r="B61" s="244">
        <v>490</v>
      </c>
      <c r="C61" s="245">
        <v>305.9837</v>
      </c>
      <c r="D61" s="136">
        <v>0</v>
      </c>
      <c r="E61" s="137">
        <v>0</v>
      </c>
      <c r="F61" s="136">
        <v>22</v>
      </c>
    </row>
    <row r="62" spans="1:6" ht="18">
      <c r="A62" s="41" t="s">
        <v>149</v>
      </c>
      <c r="B62" s="244">
        <v>492</v>
      </c>
      <c r="C62" s="245">
        <v>307.2029</v>
      </c>
      <c r="D62" s="136">
        <v>0</v>
      </c>
      <c r="E62" s="137">
        <v>0</v>
      </c>
      <c r="F62" s="136">
        <v>27</v>
      </c>
    </row>
    <row r="63" spans="1:6" ht="18">
      <c r="A63" s="41" t="s">
        <v>149</v>
      </c>
      <c r="B63" s="244">
        <v>496</v>
      </c>
      <c r="C63" s="245">
        <v>309.6413</v>
      </c>
      <c r="D63" s="139">
        <v>0</v>
      </c>
      <c r="E63" s="140">
        <v>0</v>
      </c>
      <c r="F63" s="141">
        <v>85</v>
      </c>
    </row>
    <row r="64" spans="1:6" ht="18">
      <c r="A64" s="41" t="s">
        <v>149</v>
      </c>
      <c r="B64" s="244">
        <v>499</v>
      </c>
      <c r="C64" s="245">
        <v>311.4701</v>
      </c>
      <c r="D64" s="136">
        <v>0</v>
      </c>
      <c r="E64" s="137">
        <v>0</v>
      </c>
      <c r="F64" s="136">
        <v>122</v>
      </c>
    </row>
    <row r="65" spans="1:6" ht="18">
      <c r="A65" s="41" t="s">
        <v>149</v>
      </c>
      <c r="B65" s="244">
        <v>502</v>
      </c>
      <c r="C65" s="245">
        <v>313.2989</v>
      </c>
      <c r="D65" s="136">
        <v>0</v>
      </c>
      <c r="E65" s="137">
        <v>0</v>
      </c>
      <c r="F65" s="136">
        <v>56</v>
      </c>
    </row>
    <row r="66" spans="1:6" ht="18">
      <c r="A66" s="41" t="s">
        <v>149</v>
      </c>
      <c r="B66" s="244">
        <v>506</v>
      </c>
      <c r="C66" s="245">
        <v>315.7373</v>
      </c>
      <c r="D66" s="136">
        <v>4</v>
      </c>
      <c r="E66" s="137">
        <v>3.2</v>
      </c>
      <c r="F66" s="136">
        <v>125</v>
      </c>
    </row>
    <row r="67" spans="1:6" ht="18">
      <c r="A67" s="41" t="s">
        <v>149</v>
      </c>
      <c r="B67" s="244">
        <v>511.5</v>
      </c>
      <c r="C67" s="245">
        <v>319.09010000000001</v>
      </c>
      <c r="D67" s="139">
        <v>5</v>
      </c>
      <c r="E67" s="140">
        <v>3.7037037037037033</v>
      </c>
      <c r="F67" s="141">
        <v>135</v>
      </c>
    </row>
    <row r="68" spans="1:6" ht="18">
      <c r="A68" s="41" t="s">
        <v>149</v>
      </c>
      <c r="B68" s="244">
        <v>514</v>
      </c>
      <c r="C68" s="245">
        <v>320.61410000000001</v>
      </c>
      <c r="D68" s="136">
        <v>2</v>
      </c>
      <c r="E68" s="137">
        <v>6.8965517241379306</v>
      </c>
      <c r="F68" s="136">
        <v>29</v>
      </c>
    </row>
    <row r="69" spans="1:6" ht="18">
      <c r="A69" s="41" t="s">
        <v>149</v>
      </c>
      <c r="B69" s="244">
        <v>518</v>
      </c>
      <c r="C69" s="245">
        <v>323.05250000000001</v>
      </c>
      <c r="D69" s="136">
        <v>2</v>
      </c>
      <c r="E69" s="137">
        <v>6.666666666666667</v>
      </c>
      <c r="F69" s="136">
        <v>30</v>
      </c>
    </row>
    <row r="70" spans="1:6" ht="18">
      <c r="A70" s="41" t="s">
        <v>149</v>
      </c>
      <c r="B70" s="244">
        <v>520</v>
      </c>
      <c r="C70" s="245">
        <v>324.27170000000001</v>
      </c>
      <c r="D70" s="136">
        <v>0</v>
      </c>
      <c r="E70" s="137">
        <v>0</v>
      </c>
      <c r="F70" s="136">
        <v>94</v>
      </c>
    </row>
    <row r="71" spans="1:6" ht="18">
      <c r="A71" s="41" t="s">
        <v>149</v>
      </c>
      <c r="B71" s="244">
        <v>522</v>
      </c>
      <c r="C71" s="245">
        <v>325.49090000000001</v>
      </c>
      <c r="D71" s="136">
        <v>0</v>
      </c>
      <c r="E71" s="137">
        <v>0</v>
      </c>
      <c r="F71" s="136">
        <v>104</v>
      </c>
    </row>
    <row r="72" spans="1:6" ht="18">
      <c r="A72" s="41" t="s">
        <v>149</v>
      </c>
      <c r="B72" s="244">
        <v>526</v>
      </c>
      <c r="C72" s="245">
        <v>327.92930000000001</v>
      </c>
      <c r="D72" s="136">
        <v>0</v>
      </c>
      <c r="E72" s="137">
        <v>0</v>
      </c>
      <c r="F72" s="136">
        <v>77</v>
      </c>
    </row>
    <row r="73" spans="1:6" ht="18">
      <c r="A73" s="41" t="s">
        <v>149</v>
      </c>
      <c r="B73" s="244">
        <v>527</v>
      </c>
      <c r="C73" s="245">
        <v>328.53890000000001</v>
      </c>
      <c r="D73" s="136">
        <v>0</v>
      </c>
      <c r="E73" s="137">
        <v>0</v>
      </c>
      <c r="F73" s="136">
        <v>142</v>
      </c>
    </row>
    <row r="74" spans="1:6" ht="18">
      <c r="A74" s="41" t="s">
        <v>149</v>
      </c>
      <c r="B74" s="244">
        <v>530</v>
      </c>
      <c r="C74" s="245">
        <v>330.36770000000001</v>
      </c>
      <c r="D74" s="136">
        <v>0</v>
      </c>
      <c r="E74" s="137">
        <v>0</v>
      </c>
      <c r="F74" s="136">
        <v>113</v>
      </c>
    </row>
    <row r="75" spans="1:6" ht="18">
      <c r="A75" s="41" t="s">
        <v>149</v>
      </c>
      <c r="B75" s="244">
        <v>534</v>
      </c>
      <c r="C75" s="245">
        <v>332.80610000000001</v>
      </c>
      <c r="D75" s="136">
        <v>0</v>
      </c>
      <c r="E75" s="137">
        <v>0</v>
      </c>
      <c r="F75" s="136">
        <v>165</v>
      </c>
    </row>
    <row r="76" spans="1:6" ht="18">
      <c r="A76" s="41" t="s">
        <v>149</v>
      </c>
      <c r="B76" s="244">
        <v>539.5</v>
      </c>
      <c r="C76" s="245">
        <v>336.5098999999999</v>
      </c>
      <c r="D76" s="139">
        <v>0</v>
      </c>
      <c r="E76" s="140">
        <v>0</v>
      </c>
      <c r="F76" s="141">
        <v>35</v>
      </c>
    </row>
    <row r="77" spans="1:6" ht="18">
      <c r="A77" s="41" t="s">
        <v>149</v>
      </c>
      <c r="B77" s="244">
        <v>541.5</v>
      </c>
      <c r="C77" s="245">
        <v>338.82229999999993</v>
      </c>
      <c r="D77" s="139">
        <v>0</v>
      </c>
      <c r="E77" s="140">
        <v>0</v>
      </c>
      <c r="F77" s="141">
        <v>30</v>
      </c>
    </row>
    <row r="78" spans="1:6" ht="18">
      <c r="A78" s="41" t="s">
        <v>149</v>
      </c>
      <c r="B78" s="244">
        <v>548</v>
      </c>
      <c r="C78" s="245">
        <v>346.33759999999995</v>
      </c>
      <c r="D78" s="136">
        <v>0</v>
      </c>
      <c r="E78" s="137">
        <v>0</v>
      </c>
      <c r="F78" s="136">
        <v>46</v>
      </c>
    </row>
    <row r="79" spans="1:6" ht="18">
      <c r="A79" s="41" t="s">
        <v>149</v>
      </c>
      <c r="B79" s="244">
        <v>554</v>
      </c>
      <c r="C79" s="245">
        <v>353.27479999999991</v>
      </c>
      <c r="D79" s="139">
        <v>0</v>
      </c>
      <c r="E79" s="140">
        <v>0</v>
      </c>
      <c r="F79" s="141">
        <v>22</v>
      </c>
    </row>
    <row r="80" spans="1:6" ht="18">
      <c r="A80" s="41" t="s">
        <v>149</v>
      </c>
      <c r="B80" s="244">
        <v>564.5</v>
      </c>
      <c r="C80" s="245">
        <v>365.41489999999999</v>
      </c>
      <c r="D80" s="139">
        <v>0</v>
      </c>
      <c r="E80" s="140">
        <v>0</v>
      </c>
      <c r="F80" s="141">
        <v>45</v>
      </c>
    </row>
    <row r="81" spans="1:6" ht="18">
      <c r="A81" s="41" t="s">
        <v>149</v>
      </c>
      <c r="B81" s="244">
        <v>571.5</v>
      </c>
      <c r="C81" s="245">
        <v>373.50829999999996</v>
      </c>
      <c r="D81" s="139">
        <v>0</v>
      </c>
      <c r="E81" s="140">
        <v>0</v>
      </c>
      <c r="F81" s="141">
        <v>27</v>
      </c>
    </row>
    <row r="82" spans="1:6" ht="18">
      <c r="A82" s="41" t="s">
        <v>149</v>
      </c>
      <c r="B82" s="244">
        <v>578</v>
      </c>
      <c r="C82" s="245">
        <v>381.02359999999999</v>
      </c>
      <c r="D82" s="139">
        <v>0</v>
      </c>
      <c r="E82" s="140">
        <v>0</v>
      </c>
      <c r="F82" s="141">
        <v>24</v>
      </c>
    </row>
    <row r="83" spans="1:6" ht="18">
      <c r="A83" s="41" t="s">
        <v>149</v>
      </c>
      <c r="B83" s="244">
        <v>586</v>
      </c>
      <c r="C83" s="245">
        <v>390.27319999999997</v>
      </c>
      <c r="D83" s="136">
        <v>0</v>
      </c>
      <c r="E83" s="137">
        <v>0</v>
      </c>
      <c r="F83" s="136">
        <v>68</v>
      </c>
    </row>
    <row r="84" spans="1:6" ht="18">
      <c r="A84" s="41" t="s">
        <v>149</v>
      </c>
      <c r="B84" s="244">
        <v>590</v>
      </c>
      <c r="C84" s="245">
        <v>394.89799999999991</v>
      </c>
      <c r="D84" s="136">
        <v>0</v>
      </c>
      <c r="E84" s="137">
        <v>0</v>
      </c>
      <c r="F84" s="136">
        <v>21</v>
      </c>
    </row>
    <row r="85" spans="1:6" ht="18">
      <c r="A85" s="41" t="s">
        <v>149</v>
      </c>
      <c r="B85" s="244">
        <v>594</v>
      </c>
      <c r="C85" s="245">
        <v>399.52279999999996</v>
      </c>
      <c r="D85" s="136">
        <v>0</v>
      </c>
      <c r="E85" s="137">
        <v>0</v>
      </c>
      <c r="F85" s="136">
        <v>26</v>
      </c>
    </row>
    <row r="86" spans="1:6" ht="18">
      <c r="A86" s="41" t="s">
        <v>149</v>
      </c>
      <c r="B86" s="244">
        <v>595</v>
      </c>
      <c r="C86" s="245">
        <v>400.67899999999997</v>
      </c>
      <c r="D86" s="136">
        <v>0</v>
      </c>
      <c r="E86" s="137">
        <v>0</v>
      </c>
      <c r="F86" s="136">
        <v>65</v>
      </c>
    </row>
    <row r="87" spans="1:6" ht="18">
      <c r="A87" s="41" t="s">
        <v>149</v>
      </c>
      <c r="B87" s="244">
        <v>598</v>
      </c>
      <c r="C87" s="245">
        <v>404.1475999999999</v>
      </c>
      <c r="D87" s="136">
        <v>0</v>
      </c>
      <c r="E87" s="137">
        <v>0</v>
      </c>
      <c r="F87" s="136">
        <v>21</v>
      </c>
    </row>
    <row r="88" spans="1:6" ht="18">
      <c r="A88" s="41" t="s">
        <v>149</v>
      </c>
      <c r="B88" s="244">
        <v>602</v>
      </c>
      <c r="C88" s="245">
        <v>408.77239999999995</v>
      </c>
      <c r="D88" s="136">
        <v>0</v>
      </c>
      <c r="E88" s="137">
        <v>0</v>
      </c>
      <c r="F88" s="136">
        <v>118</v>
      </c>
    </row>
    <row r="89" spans="1:6" ht="18">
      <c r="A89" s="41" t="s">
        <v>149</v>
      </c>
      <c r="B89" s="244">
        <v>606</v>
      </c>
      <c r="C89" s="245">
        <v>413.3972</v>
      </c>
      <c r="D89" s="136">
        <v>0</v>
      </c>
      <c r="E89" s="137">
        <v>0</v>
      </c>
      <c r="F89" s="136">
        <v>107</v>
      </c>
    </row>
    <row r="90" spans="1:6" ht="18">
      <c r="A90" s="41" t="s">
        <v>149</v>
      </c>
      <c r="B90" s="244">
        <v>609</v>
      </c>
      <c r="C90" s="245">
        <v>416.86579999999992</v>
      </c>
      <c r="D90" s="136">
        <v>0</v>
      </c>
      <c r="E90" s="137">
        <v>0</v>
      </c>
      <c r="F90" s="136">
        <v>80</v>
      </c>
    </row>
    <row r="91" spans="1:6" ht="18">
      <c r="A91" s="41" t="s">
        <v>149</v>
      </c>
      <c r="B91" s="244">
        <v>610</v>
      </c>
      <c r="C91" s="245">
        <v>418.02199999999993</v>
      </c>
      <c r="D91" s="136">
        <v>0</v>
      </c>
      <c r="E91" s="137">
        <v>0</v>
      </c>
      <c r="F91" s="136">
        <v>34</v>
      </c>
    </row>
    <row r="92" spans="1:6" ht="18">
      <c r="A92" s="41" t="s">
        <v>149</v>
      </c>
      <c r="B92" s="244">
        <v>619</v>
      </c>
      <c r="C92" s="245">
        <v>428.42779999999993</v>
      </c>
      <c r="D92" s="139">
        <v>0</v>
      </c>
      <c r="E92" s="140">
        <v>0</v>
      </c>
      <c r="F92" s="141">
        <v>113</v>
      </c>
    </row>
    <row r="93" spans="1:6" ht="18">
      <c r="A93" s="41" t="s">
        <v>149</v>
      </c>
      <c r="B93" s="244">
        <v>634</v>
      </c>
      <c r="C93" s="245">
        <v>445.77079999999989</v>
      </c>
      <c r="D93" s="136">
        <v>0</v>
      </c>
      <c r="E93" s="138"/>
      <c r="F93" s="136">
        <v>0</v>
      </c>
    </row>
    <row r="94" spans="1:6" ht="18">
      <c r="A94" s="41" t="s">
        <v>149</v>
      </c>
      <c r="B94" s="244">
        <v>637</v>
      </c>
      <c r="C94" s="245">
        <v>449.23939999999993</v>
      </c>
      <c r="D94" s="136">
        <v>0</v>
      </c>
      <c r="E94" s="138"/>
      <c r="F94" s="136">
        <v>0</v>
      </c>
    </row>
    <row r="95" spans="1:6" ht="18">
      <c r="A95" s="41" t="s">
        <v>149</v>
      </c>
      <c r="B95" s="244">
        <v>642</v>
      </c>
      <c r="C95" s="245">
        <v>455.0204</v>
      </c>
      <c r="D95" s="136">
        <v>0</v>
      </c>
      <c r="E95" s="138"/>
      <c r="F95" s="136">
        <v>0</v>
      </c>
    </row>
    <row r="96" spans="1:6" ht="18">
      <c r="A96" s="41" t="s">
        <v>149</v>
      </c>
      <c r="B96" s="244">
        <v>649</v>
      </c>
      <c r="C96" s="245">
        <v>463.11379999999997</v>
      </c>
      <c r="D96" s="136">
        <v>0</v>
      </c>
      <c r="E96" s="138"/>
      <c r="F96" s="136">
        <v>0</v>
      </c>
    </row>
    <row r="97" spans="1:6" ht="18">
      <c r="A97" s="41" t="s">
        <v>149</v>
      </c>
      <c r="B97" s="244">
        <v>652</v>
      </c>
      <c r="C97" s="245">
        <v>466.58239999999989</v>
      </c>
      <c r="D97" s="136">
        <v>0</v>
      </c>
      <c r="E97" s="138"/>
      <c r="F97" s="136">
        <v>0</v>
      </c>
    </row>
    <row r="98" spans="1:6" ht="18">
      <c r="A98" s="41" t="s">
        <v>149</v>
      </c>
      <c r="B98" s="244">
        <v>654</v>
      </c>
      <c r="C98" s="245">
        <v>468.89479999999992</v>
      </c>
      <c r="D98" s="136">
        <v>0</v>
      </c>
      <c r="E98" s="138"/>
      <c r="F98" s="136">
        <v>0</v>
      </c>
    </row>
    <row r="99" spans="1:6" ht="18">
      <c r="A99" s="41" t="s">
        <v>149</v>
      </c>
      <c r="B99" s="244">
        <v>663.5</v>
      </c>
      <c r="C99" s="245">
        <v>479.87869999999998</v>
      </c>
      <c r="D99" s="139">
        <v>0</v>
      </c>
      <c r="E99" s="140">
        <v>0</v>
      </c>
      <c r="F99" s="141">
        <v>27</v>
      </c>
    </row>
    <row r="100" spans="1:6" ht="18">
      <c r="A100" s="41" t="s">
        <v>149</v>
      </c>
      <c r="B100" s="244">
        <v>671</v>
      </c>
      <c r="C100" s="245">
        <v>488.5501999999999</v>
      </c>
      <c r="D100" s="136">
        <v>0</v>
      </c>
      <c r="E100" s="137">
        <v>0</v>
      </c>
      <c r="F100" s="136">
        <v>22</v>
      </c>
    </row>
    <row r="101" spans="1:6" ht="18">
      <c r="A101" s="41" t="s">
        <v>149</v>
      </c>
      <c r="B101" s="244">
        <v>676.5</v>
      </c>
      <c r="C101" s="245">
        <v>494.90929999999992</v>
      </c>
      <c r="D101" s="139">
        <v>0</v>
      </c>
      <c r="E101" s="140">
        <v>0</v>
      </c>
      <c r="F101" s="141">
        <v>43</v>
      </c>
    </row>
    <row r="102" spans="1:6" ht="18">
      <c r="A102" s="41" t="s">
        <v>149</v>
      </c>
      <c r="B102" s="244">
        <v>680</v>
      </c>
      <c r="C102" s="245">
        <v>498.9559999999999</v>
      </c>
      <c r="D102" s="136">
        <v>0</v>
      </c>
      <c r="E102" s="137">
        <v>0</v>
      </c>
      <c r="F102" s="136">
        <v>88</v>
      </c>
    </row>
    <row r="103" spans="1:6" ht="18">
      <c r="A103" s="41" t="s">
        <v>149</v>
      </c>
      <c r="B103" s="244">
        <v>685.5</v>
      </c>
      <c r="C103" s="245">
        <v>505.31509999999992</v>
      </c>
      <c r="D103" s="139">
        <v>0</v>
      </c>
      <c r="E103" s="140">
        <v>0</v>
      </c>
      <c r="F103" s="141">
        <v>35</v>
      </c>
    </row>
    <row r="104" spans="1:6" ht="18">
      <c r="A104" s="41" t="s">
        <v>149</v>
      </c>
      <c r="B104" s="244">
        <v>695.5</v>
      </c>
      <c r="C104" s="245">
        <v>516.87709999999993</v>
      </c>
      <c r="D104" s="139">
        <v>0</v>
      </c>
      <c r="E104" s="140">
        <v>0</v>
      </c>
      <c r="F104" s="141">
        <v>20</v>
      </c>
    </row>
    <row r="105" spans="1:6" ht="18">
      <c r="A105" s="41" t="s">
        <v>149</v>
      </c>
      <c r="B105" s="244">
        <v>701.5</v>
      </c>
      <c r="C105" s="245">
        <v>523.81429999999989</v>
      </c>
      <c r="D105" s="139">
        <v>0</v>
      </c>
      <c r="E105" s="140">
        <v>0</v>
      </c>
      <c r="F105" s="141">
        <v>36</v>
      </c>
    </row>
    <row r="106" spans="1:6" ht="18">
      <c r="A106" s="41" t="s">
        <v>149</v>
      </c>
      <c r="B106" s="244">
        <v>715</v>
      </c>
      <c r="C106" s="245">
        <v>539.42299999999989</v>
      </c>
      <c r="D106" s="139">
        <v>0</v>
      </c>
      <c r="E106" s="140">
        <v>0</v>
      </c>
      <c r="F106" s="141">
        <v>38</v>
      </c>
    </row>
    <row r="107" spans="1:6" ht="18">
      <c r="A107" s="41" t="s">
        <v>149</v>
      </c>
      <c r="B107" s="244">
        <v>723.5</v>
      </c>
      <c r="C107" s="245">
        <v>549.25069999999994</v>
      </c>
      <c r="D107" s="139">
        <v>0</v>
      </c>
      <c r="E107" s="140">
        <v>0</v>
      </c>
      <c r="F107" s="141">
        <v>24</v>
      </c>
    </row>
    <row r="108" spans="1:6" ht="18">
      <c r="A108" s="41" t="s">
        <v>149</v>
      </c>
      <c r="B108" s="244">
        <v>729.5</v>
      </c>
      <c r="C108" s="245">
        <v>556.1878999999999</v>
      </c>
      <c r="D108" s="139">
        <v>0</v>
      </c>
      <c r="E108" s="140">
        <v>0</v>
      </c>
      <c r="F108" s="141">
        <v>24</v>
      </c>
    </row>
    <row r="109" spans="1:6" ht="18">
      <c r="A109" s="41" t="s">
        <v>149</v>
      </c>
      <c r="B109" s="244">
        <v>739</v>
      </c>
      <c r="C109" s="245">
        <v>567.17179999999996</v>
      </c>
      <c r="D109" s="136">
        <v>0</v>
      </c>
      <c r="E109" s="138"/>
      <c r="F109" s="136">
        <v>0</v>
      </c>
    </row>
    <row r="110" spans="1:6" ht="18">
      <c r="A110" s="41" t="s">
        <v>149</v>
      </c>
      <c r="B110" s="244">
        <v>742</v>
      </c>
      <c r="C110" s="245">
        <v>570.64039999999989</v>
      </c>
      <c r="D110" s="136">
        <v>0</v>
      </c>
      <c r="E110" s="137">
        <v>0</v>
      </c>
      <c r="F110" s="136">
        <v>1</v>
      </c>
    </row>
    <row r="111" spans="1:6" ht="18">
      <c r="A111" s="41" t="s">
        <v>149</v>
      </c>
      <c r="B111" s="244">
        <v>750</v>
      </c>
      <c r="C111" s="245">
        <v>579.89</v>
      </c>
      <c r="D111" s="136">
        <v>0</v>
      </c>
      <c r="E111" s="138"/>
      <c r="F111" s="136">
        <v>0</v>
      </c>
    </row>
    <row r="112" spans="1:6" ht="18">
      <c r="A112" s="41" t="s">
        <v>149</v>
      </c>
      <c r="B112" s="244">
        <v>756</v>
      </c>
      <c r="C112" s="245">
        <v>586.82719999999995</v>
      </c>
      <c r="D112" s="136">
        <v>0</v>
      </c>
      <c r="E112" s="138"/>
      <c r="F112" s="136">
        <v>0</v>
      </c>
    </row>
    <row r="113" spans="1:6" ht="18">
      <c r="A113" s="41" t="s">
        <v>149</v>
      </c>
      <c r="B113" s="244">
        <v>758</v>
      </c>
      <c r="C113" s="245">
        <v>589.13959999999997</v>
      </c>
      <c r="D113" s="136">
        <v>0</v>
      </c>
      <c r="E113" s="138"/>
      <c r="F113" s="136">
        <v>0</v>
      </c>
    </row>
    <row r="114" spans="1:6" ht="18">
      <c r="A114" s="41" t="s">
        <v>149</v>
      </c>
      <c r="B114" s="244">
        <v>764</v>
      </c>
      <c r="C114" s="245">
        <v>596.07680000000005</v>
      </c>
      <c r="D114" s="136">
        <v>0</v>
      </c>
      <c r="E114" s="138"/>
      <c r="F114" s="136"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1"/>
  <sheetViews>
    <sheetView showRuler="0" zoomScale="75" workbookViewId="0"/>
  </sheetViews>
  <sheetFormatPr defaultColWidth="10.796875" defaultRowHeight="15.6"/>
  <cols>
    <col min="1" max="1" width="12.796875" style="42" customWidth="1"/>
    <col min="2" max="16384" width="10.796875" style="42"/>
  </cols>
  <sheetData>
    <row r="1" spans="1:6" ht="58.8">
      <c r="A1" s="248" t="s">
        <v>0</v>
      </c>
      <c r="B1" s="143" t="s">
        <v>150</v>
      </c>
      <c r="C1" s="143" t="s">
        <v>189</v>
      </c>
      <c r="D1" s="143" t="s">
        <v>146</v>
      </c>
      <c r="E1" s="143" t="s">
        <v>182</v>
      </c>
      <c r="F1" s="143" t="s">
        <v>160</v>
      </c>
    </row>
    <row r="2" spans="1:6">
      <c r="A2" s="42" t="s">
        <v>151</v>
      </c>
      <c r="B2" s="43">
        <v>1</v>
      </c>
      <c r="C2" s="44">
        <v>5.7995000000000001</v>
      </c>
      <c r="D2" s="43">
        <v>0</v>
      </c>
      <c r="E2" s="43">
        <v>0</v>
      </c>
      <c r="F2" s="43">
        <v>148</v>
      </c>
    </row>
    <row r="3" spans="1:6">
      <c r="A3" s="42" t="s">
        <v>151</v>
      </c>
      <c r="B3" s="43">
        <v>4.25</v>
      </c>
      <c r="C3" s="44">
        <v>8.3653750000000002</v>
      </c>
      <c r="D3" s="43">
        <v>0</v>
      </c>
      <c r="E3" s="43">
        <v>0</v>
      </c>
      <c r="F3" s="43">
        <v>115</v>
      </c>
    </row>
    <row r="4" spans="1:6">
      <c r="A4" s="42" t="s">
        <v>151</v>
      </c>
      <c r="B4" s="43">
        <v>9.5</v>
      </c>
      <c r="C4" s="44">
        <v>12.510249999999999</v>
      </c>
      <c r="D4" s="43"/>
      <c r="E4" s="43">
        <v>0</v>
      </c>
      <c r="F4" s="43">
        <v>0</v>
      </c>
    </row>
    <row r="5" spans="1:6">
      <c r="A5" s="42" t="s">
        <v>151</v>
      </c>
      <c r="B5" s="43">
        <v>11.5</v>
      </c>
      <c r="C5" s="44">
        <v>14.08925</v>
      </c>
      <c r="D5" s="43"/>
      <c r="E5" s="43">
        <v>0</v>
      </c>
      <c r="F5" s="43">
        <v>0</v>
      </c>
    </row>
    <row r="6" spans="1:6">
      <c r="A6" s="42" t="s">
        <v>151</v>
      </c>
      <c r="B6" s="43">
        <v>12</v>
      </c>
      <c r="C6" s="44">
        <v>14.484</v>
      </c>
      <c r="D6" s="43">
        <v>0</v>
      </c>
      <c r="E6" s="43">
        <v>0</v>
      </c>
      <c r="F6" s="43">
        <v>0</v>
      </c>
    </row>
    <row r="7" spans="1:6">
      <c r="A7" s="42" t="s">
        <v>151</v>
      </c>
      <c r="B7" s="43">
        <v>13.5</v>
      </c>
      <c r="C7" s="44">
        <v>15.668249999999999</v>
      </c>
      <c r="D7" s="43"/>
      <c r="E7" s="43">
        <v>0</v>
      </c>
      <c r="F7" s="43">
        <v>0</v>
      </c>
    </row>
    <row r="8" spans="1:6">
      <c r="A8" s="42" t="s">
        <v>151</v>
      </c>
      <c r="B8" s="43">
        <v>15.5</v>
      </c>
      <c r="C8" s="44">
        <v>17.247250000000001</v>
      </c>
      <c r="D8" s="43"/>
      <c r="E8" s="43">
        <v>0</v>
      </c>
      <c r="F8" s="43">
        <v>0</v>
      </c>
    </row>
    <row r="9" spans="1:6">
      <c r="A9" s="42" t="s">
        <v>151</v>
      </c>
      <c r="B9" s="43">
        <v>17.5</v>
      </c>
      <c r="C9" s="44">
        <v>18.826250000000002</v>
      </c>
      <c r="D9" s="43"/>
      <c r="E9" s="43">
        <v>0</v>
      </c>
      <c r="F9" s="43">
        <v>0</v>
      </c>
    </row>
    <row r="10" spans="1:6">
      <c r="A10" s="42" t="s">
        <v>151</v>
      </c>
      <c r="B10" s="43">
        <v>19</v>
      </c>
      <c r="C10" s="44">
        <v>20.0105</v>
      </c>
      <c r="D10" s="43">
        <v>0</v>
      </c>
      <c r="E10" s="43">
        <v>0</v>
      </c>
      <c r="F10" s="43">
        <v>0</v>
      </c>
    </row>
    <row r="11" spans="1:6">
      <c r="A11" s="42" t="s">
        <v>151</v>
      </c>
      <c r="B11" s="43">
        <v>19.5</v>
      </c>
      <c r="C11" s="44">
        <v>20.405249999999999</v>
      </c>
      <c r="D11" s="43"/>
      <c r="E11" s="43">
        <v>0</v>
      </c>
      <c r="F11" s="43">
        <v>0</v>
      </c>
    </row>
    <row r="12" spans="1:6">
      <c r="A12" s="42" t="s">
        <v>151</v>
      </c>
      <c r="B12" s="43">
        <v>21.5</v>
      </c>
      <c r="C12" s="44">
        <v>21.984249999999996</v>
      </c>
      <c r="D12" s="43"/>
      <c r="E12" s="43">
        <v>0</v>
      </c>
      <c r="F12" s="43">
        <v>0</v>
      </c>
    </row>
    <row r="13" spans="1:6">
      <c r="A13" s="42" t="s">
        <v>151</v>
      </c>
      <c r="B13" s="43">
        <v>23.5</v>
      </c>
      <c r="C13" s="44">
        <v>23.563249999999996</v>
      </c>
      <c r="D13" s="43"/>
      <c r="E13" s="43">
        <v>0</v>
      </c>
      <c r="F13" s="43">
        <v>0</v>
      </c>
    </row>
    <row r="14" spans="1:6">
      <c r="A14" s="42" t="s">
        <v>151</v>
      </c>
      <c r="B14" s="43">
        <v>28.5</v>
      </c>
      <c r="C14" s="44">
        <v>27.510750000000002</v>
      </c>
      <c r="D14" s="43">
        <v>0</v>
      </c>
      <c r="E14" s="43">
        <v>0</v>
      </c>
      <c r="F14" s="43">
        <v>36</v>
      </c>
    </row>
    <row r="15" spans="1:6">
      <c r="A15" s="42" t="s">
        <v>151</v>
      </c>
      <c r="B15" s="43">
        <v>33.5</v>
      </c>
      <c r="C15" s="44">
        <v>31.45825</v>
      </c>
      <c r="D15" s="43"/>
      <c r="E15" s="43">
        <v>0</v>
      </c>
      <c r="F15" s="43">
        <v>62</v>
      </c>
    </row>
    <row r="16" spans="1:6">
      <c r="A16" s="42" t="s">
        <v>151</v>
      </c>
      <c r="B16" s="43">
        <v>35.5</v>
      </c>
      <c r="C16" s="44">
        <v>33.03725</v>
      </c>
      <c r="D16" s="43"/>
      <c r="E16" s="43">
        <v>0</v>
      </c>
      <c r="F16" s="43">
        <v>73</v>
      </c>
    </row>
    <row r="17" spans="1:6">
      <c r="A17" s="42" t="s">
        <v>151</v>
      </c>
      <c r="B17" s="43">
        <v>39.5</v>
      </c>
      <c r="C17" s="44">
        <v>36.195250000000001</v>
      </c>
      <c r="D17" s="43">
        <v>0</v>
      </c>
      <c r="E17" s="43">
        <v>0</v>
      </c>
      <c r="F17" s="43">
        <v>35</v>
      </c>
    </row>
    <row r="18" spans="1:6">
      <c r="A18" s="42" t="s">
        <v>151</v>
      </c>
      <c r="B18" s="43">
        <v>43.5</v>
      </c>
      <c r="C18" s="44">
        <v>39.353249999999996</v>
      </c>
      <c r="D18" s="43"/>
      <c r="E18" s="43">
        <v>0</v>
      </c>
      <c r="F18" s="43">
        <v>38</v>
      </c>
    </row>
    <row r="19" spans="1:6">
      <c r="A19" s="42" t="s">
        <v>151</v>
      </c>
      <c r="B19" s="43">
        <v>45.5</v>
      </c>
      <c r="C19" s="44">
        <v>40.932249999999996</v>
      </c>
      <c r="D19" s="43"/>
      <c r="E19" s="43">
        <v>0</v>
      </c>
      <c r="F19" s="43">
        <v>30</v>
      </c>
    </row>
    <row r="20" spans="1:6">
      <c r="A20" s="42" t="s">
        <v>151</v>
      </c>
      <c r="B20" s="43">
        <v>46</v>
      </c>
      <c r="C20" s="44">
        <v>41.326999999999998</v>
      </c>
      <c r="D20" s="43">
        <v>0</v>
      </c>
      <c r="E20" s="43">
        <v>0</v>
      </c>
      <c r="F20" s="43">
        <v>117</v>
      </c>
    </row>
    <row r="21" spans="1:6">
      <c r="A21" s="42" t="s">
        <v>151</v>
      </c>
      <c r="B21" s="43">
        <v>47.5</v>
      </c>
      <c r="C21" s="44">
        <v>42.511249999999997</v>
      </c>
      <c r="D21" s="43"/>
      <c r="E21" s="43">
        <v>0</v>
      </c>
      <c r="F21" s="43">
        <v>24</v>
      </c>
    </row>
    <row r="22" spans="1:6">
      <c r="A22" s="42" t="s">
        <v>151</v>
      </c>
      <c r="B22" s="43">
        <v>48</v>
      </c>
      <c r="C22" s="44">
        <v>42.905999999999999</v>
      </c>
      <c r="D22" s="43">
        <v>0</v>
      </c>
      <c r="E22" s="43">
        <v>0</v>
      </c>
      <c r="F22" s="43">
        <v>116</v>
      </c>
    </row>
    <row r="23" spans="1:6">
      <c r="A23" s="42" t="s">
        <v>151</v>
      </c>
      <c r="B23" s="43">
        <v>50.5</v>
      </c>
      <c r="C23" s="44">
        <v>44.879749999999994</v>
      </c>
      <c r="D23" s="43">
        <v>0</v>
      </c>
      <c r="E23" s="43">
        <v>0</v>
      </c>
      <c r="F23" s="43">
        <v>39</v>
      </c>
    </row>
    <row r="24" spans="1:6">
      <c r="A24" s="42" t="s">
        <v>151</v>
      </c>
      <c r="B24" s="43">
        <v>53.5</v>
      </c>
      <c r="C24" s="44">
        <v>47.248249999999999</v>
      </c>
      <c r="D24" s="43"/>
      <c r="E24" s="43">
        <v>0</v>
      </c>
      <c r="F24" s="43">
        <v>128</v>
      </c>
    </row>
    <row r="25" spans="1:6">
      <c r="A25" s="42" t="s">
        <v>151</v>
      </c>
      <c r="B25" s="43">
        <v>54</v>
      </c>
      <c r="C25" s="44">
        <v>47.642999999999994</v>
      </c>
      <c r="D25" s="43">
        <v>0</v>
      </c>
      <c r="E25" s="43">
        <v>0</v>
      </c>
      <c r="F25" s="43">
        <v>266</v>
      </c>
    </row>
    <row r="26" spans="1:6">
      <c r="A26" s="42" t="s">
        <v>151</v>
      </c>
      <c r="B26" s="43">
        <v>55.5</v>
      </c>
      <c r="C26" s="44">
        <v>48.827249999999999</v>
      </c>
      <c r="D26" s="43"/>
      <c r="E26" s="43">
        <v>0</v>
      </c>
      <c r="F26" s="43">
        <v>59</v>
      </c>
    </row>
    <row r="27" spans="1:6">
      <c r="A27" s="42" t="s">
        <v>151</v>
      </c>
      <c r="B27" s="43">
        <v>57.5</v>
      </c>
      <c r="C27" s="44">
        <v>50.40625</v>
      </c>
      <c r="D27" s="43"/>
      <c r="E27" s="43">
        <v>0</v>
      </c>
      <c r="F27" s="43">
        <v>47</v>
      </c>
    </row>
    <row r="28" spans="1:6">
      <c r="A28" s="42" t="s">
        <v>151</v>
      </c>
      <c r="B28" s="43">
        <v>62.5</v>
      </c>
      <c r="C28" s="44">
        <v>54.353749999999998</v>
      </c>
      <c r="D28" s="43">
        <v>0</v>
      </c>
      <c r="E28" s="43">
        <v>0</v>
      </c>
      <c r="F28" s="43">
        <v>39</v>
      </c>
    </row>
    <row r="29" spans="1:6">
      <c r="A29" s="42" t="s">
        <v>151</v>
      </c>
      <c r="B29" s="43">
        <v>67.5</v>
      </c>
      <c r="C29" s="44">
        <v>58.301249999999996</v>
      </c>
      <c r="D29" s="43"/>
      <c r="E29" s="43">
        <v>0</v>
      </c>
      <c r="F29" s="43">
        <v>0</v>
      </c>
    </row>
    <row r="30" spans="1:6">
      <c r="A30" s="42" t="s">
        <v>151</v>
      </c>
      <c r="B30" s="43">
        <v>69</v>
      </c>
      <c r="C30" s="44">
        <v>59.485499999999995</v>
      </c>
      <c r="D30" s="43">
        <v>0</v>
      </c>
      <c r="E30" s="43">
        <v>0</v>
      </c>
      <c r="F30" s="43">
        <v>0</v>
      </c>
    </row>
    <row r="31" spans="1:6">
      <c r="A31" s="42" t="s">
        <v>151</v>
      </c>
      <c r="B31" s="43">
        <v>71.5</v>
      </c>
      <c r="C31" s="44">
        <v>61.459249999999997</v>
      </c>
      <c r="D31" s="43">
        <v>0</v>
      </c>
      <c r="E31" s="43">
        <v>0</v>
      </c>
      <c r="F31" s="43">
        <v>32</v>
      </c>
    </row>
    <row r="32" spans="1:6">
      <c r="A32" s="42" t="s">
        <v>151</v>
      </c>
      <c r="B32" s="43">
        <v>77.5</v>
      </c>
      <c r="C32" s="44">
        <v>66.196250000000006</v>
      </c>
      <c r="D32" s="43">
        <v>0</v>
      </c>
      <c r="E32" s="43">
        <v>0</v>
      </c>
      <c r="F32" s="43">
        <v>31</v>
      </c>
    </row>
    <row r="33" spans="1:6">
      <c r="A33" s="42" t="s">
        <v>151</v>
      </c>
      <c r="B33" s="43">
        <v>81.5</v>
      </c>
      <c r="C33" s="44">
        <v>69.354250000000008</v>
      </c>
      <c r="D33" s="43"/>
      <c r="E33" s="43">
        <v>0</v>
      </c>
      <c r="F33" s="43">
        <v>38</v>
      </c>
    </row>
    <row r="34" spans="1:6">
      <c r="A34" s="42" t="s">
        <v>151</v>
      </c>
      <c r="B34" s="43">
        <v>83.5</v>
      </c>
      <c r="C34" s="44">
        <v>70.933250000000001</v>
      </c>
      <c r="D34" s="43"/>
      <c r="E34" s="43">
        <v>0</v>
      </c>
      <c r="F34" s="43">
        <v>66</v>
      </c>
    </row>
    <row r="35" spans="1:6">
      <c r="A35" s="42" t="s">
        <v>151</v>
      </c>
      <c r="B35" s="43">
        <v>84</v>
      </c>
      <c r="C35" s="44">
        <v>71.328000000000003</v>
      </c>
      <c r="D35" s="43">
        <v>0</v>
      </c>
      <c r="E35" s="43">
        <v>0</v>
      </c>
      <c r="F35" s="43">
        <v>320</v>
      </c>
    </row>
    <row r="36" spans="1:6">
      <c r="A36" s="42" t="s">
        <v>151</v>
      </c>
      <c r="B36" s="43">
        <v>85.5</v>
      </c>
      <c r="C36" s="44">
        <v>72.512250000000009</v>
      </c>
      <c r="D36" s="43"/>
      <c r="E36" s="43">
        <v>0</v>
      </c>
      <c r="F36" s="43">
        <v>121</v>
      </c>
    </row>
    <row r="37" spans="1:6">
      <c r="A37" s="42" t="s">
        <v>151</v>
      </c>
      <c r="B37" s="43">
        <v>87.5</v>
      </c>
      <c r="C37" s="44">
        <v>74.091250000000002</v>
      </c>
      <c r="D37" s="43"/>
      <c r="E37" s="43">
        <v>0</v>
      </c>
      <c r="F37" s="43">
        <v>163</v>
      </c>
    </row>
    <row r="38" spans="1:6">
      <c r="A38" s="42" t="s">
        <v>151</v>
      </c>
      <c r="B38" s="43">
        <v>89.5</v>
      </c>
      <c r="C38" s="44">
        <v>75.67025000000001</v>
      </c>
      <c r="D38" s="43"/>
      <c r="E38" s="43">
        <v>0</v>
      </c>
      <c r="F38" s="43">
        <v>150</v>
      </c>
    </row>
    <row r="39" spans="1:6">
      <c r="A39" s="42" t="s">
        <v>151</v>
      </c>
      <c r="B39" s="43">
        <v>91</v>
      </c>
      <c r="C39" s="44">
        <v>76.854500000000002</v>
      </c>
      <c r="D39" s="43">
        <v>0</v>
      </c>
      <c r="E39" s="43">
        <v>0</v>
      </c>
      <c r="F39" s="43">
        <v>140</v>
      </c>
    </row>
    <row r="40" spans="1:6">
      <c r="A40" s="42" t="s">
        <v>151</v>
      </c>
      <c r="B40" s="43">
        <v>91.5</v>
      </c>
      <c r="C40" s="44">
        <v>77.249250000000004</v>
      </c>
      <c r="D40" s="43"/>
      <c r="E40" s="43">
        <v>0</v>
      </c>
      <c r="F40" s="43">
        <v>0</v>
      </c>
    </row>
    <row r="41" spans="1:6">
      <c r="A41" s="42" t="s">
        <v>151</v>
      </c>
      <c r="B41" s="43">
        <v>95.5</v>
      </c>
      <c r="C41" s="44">
        <v>80.407250000000005</v>
      </c>
      <c r="D41" s="43">
        <v>0</v>
      </c>
      <c r="E41" s="43">
        <v>0</v>
      </c>
      <c r="F41" s="43">
        <v>60</v>
      </c>
    </row>
    <row r="42" spans="1:6">
      <c r="A42" s="42" t="s">
        <v>151</v>
      </c>
      <c r="B42" s="43">
        <v>98</v>
      </c>
      <c r="C42" s="44">
        <v>82.381</v>
      </c>
      <c r="D42" s="43">
        <v>0</v>
      </c>
      <c r="E42" s="43">
        <v>0</v>
      </c>
      <c r="F42" s="43">
        <v>50</v>
      </c>
    </row>
    <row r="43" spans="1:6">
      <c r="A43" s="42" t="s">
        <v>151</v>
      </c>
      <c r="B43" s="43">
        <v>99.5</v>
      </c>
      <c r="C43" s="44">
        <v>83.565250000000006</v>
      </c>
      <c r="D43" s="43"/>
      <c r="E43" s="43">
        <v>0</v>
      </c>
      <c r="F43" s="43">
        <v>52</v>
      </c>
    </row>
    <row r="44" spans="1:6">
      <c r="A44" s="42" t="s">
        <v>151</v>
      </c>
      <c r="B44" s="43">
        <v>101.5</v>
      </c>
      <c r="C44" s="44">
        <v>85.14425</v>
      </c>
      <c r="D44" s="43"/>
      <c r="E44" s="43">
        <v>0</v>
      </c>
      <c r="F44" s="43">
        <v>44</v>
      </c>
    </row>
    <row r="45" spans="1:6">
      <c r="A45" s="42" t="s">
        <v>151</v>
      </c>
      <c r="B45" s="43">
        <v>103</v>
      </c>
      <c r="C45" s="44">
        <v>86.328500000000005</v>
      </c>
      <c r="D45" s="43"/>
      <c r="E45" s="43">
        <v>0</v>
      </c>
      <c r="F45" s="43">
        <v>0</v>
      </c>
    </row>
    <row r="46" spans="1:6">
      <c r="A46" s="42" t="s">
        <v>151</v>
      </c>
      <c r="B46" s="43">
        <v>104.5</v>
      </c>
      <c r="C46" s="44">
        <v>87.512749999999997</v>
      </c>
      <c r="D46" s="43">
        <v>0</v>
      </c>
      <c r="E46" s="43">
        <v>0</v>
      </c>
      <c r="F46" s="43">
        <v>84</v>
      </c>
    </row>
    <row r="47" spans="1:6">
      <c r="A47" s="42" t="s">
        <v>151</v>
      </c>
      <c r="B47" s="43">
        <v>107</v>
      </c>
      <c r="C47" s="44">
        <v>89.486500000000007</v>
      </c>
      <c r="D47" s="43"/>
      <c r="E47" s="43">
        <v>0</v>
      </c>
      <c r="F47" s="43">
        <v>126</v>
      </c>
    </row>
    <row r="48" spans="1:6">
      <c r="A48" s="42" t="s">
        <v>151</v>
      </c>
      <c r="B48" s="43">
        <v>107.5</v>
      </c>
      <c r="C48" s="44">
        <v>89.881250000000009</v>
      </c>
      <c r="D48" s="43"/>
      <c r="E48" s="43">
        <v>0</v>
      </c>
      <c r="F48" s="43">
        <v>80</v>
      </c>
    </row>
    <row r="49" spans="1:6">
      <c r="A49" s="42" t="s">
        <v>151</v>
      </c>
      <c r="B49" s="43">
        <v>109.5</v>
      </c>
      <c r="C49" s="44">
        <v>91.460250000000002</v>
      </c>
      <c r="D49" s="43"/>
      <c r="E49" s="43">
        <v>0</v>
      </c>
      <c r="F49" s="43">
        <v>54</v>
      </c>
    </row>
    <row r="50" spans="1:6">
      <c r="A50" s="42" t="s">
        <v>151</v>
      </c>
      <c r="B50" s="43">
        <v>111.5</v>
      </c>
      <c r="C50" s="44">
        <v>93.03925000000001</v>
      </c>
      <c r="D50" s="43"/>
      <c r="E50" s="43">
        <v>0</v>
      </c>
      <c r="F50" s="43">
        <v>65</v>
      </c>
    </row>
    <row r="51" spans="1:6">
      <c r="A51" s="42" t="s">
        <v>151</v>
      </c>
      <c r="B51" s="43">
        <v>113</v>
      </c>
      <c r="C51" s="44">
        <v>94.223500000000001</v>
      </c>
      <c r="D51" s="43"/>
      <c r="E51" s="43">
        <v>0</v>
      </c>
      <c r="F51" s="43">
        <v>20</v>
      </c>
    </row>
    <row r="52" spans="1:6">
      <c r="A52" s="42" t="s">
        <v>151</v>
      </c>
      <c r="B52" s="43">
        <v>113.5</v>
      </c>
      <c r="C52" s="44">
        <v>94.618250000000003</v>
      </c>
      <c r="D52" s="43"/>
      <c r="E52" s="43">
        <v>0</v>
      </c>
      <c r="F52" s="43">
        <v>25</v>
      </c>
    </row>
    <row r="53" spans="1:6">
      <c r="A53" s="42" t="s">
        <v>151</v>
      </c>
      <c r="B53" s="43">
        <v>115.5</v>
      </c>
      <c r="C53" s="44">
        <v>96.197249999999997</v>
      </c>
      <c r="D53" s="43"/>
      <c r="E53" s="43">
        <v>0</v>
      </c>
      <c r="F53" s="43">
        <v>64</v>
      </c>
    </row>
    <row r="54" spans="1:6">
      <c r="A54" s="42" t="s">
        <v>151</v>
      </c>
      <c r="B54" s="43">
        <v>118.5</v>
      </c>
      <c r="C54" s="44">
        <v>98.565750000000008</v>
      </c>
      <c r="D54" s="43">
        <v>0</v>
      </c>
      <c r="E54" s="43">
        <v>0</v>
      </c>
      <c r="F54" s="43">
        <v>55</v>
      </c>
    </row>
    <row r="55" spans="1:6">
      <c r="A55" s="42" t="s">
        <v>151</v>
      </c>
      <c r="B55" s="43">
        <v>121</v>
      </c>
      <c r="C55" s="44">
        <v>100.5395</v>
      </c>
      <c r="D55" s="43">
        <v>0</v>
      </c>
      <c r="E55" s="43">
        <v>0</v>
      </c>
      <c r="F55" s="43">
        <v>128</v>
      </c>
    </row>
    <row r="56" spans="1:6">
      <c r="A56" s="42" t="s">
        <v>151</v>
      </c>
      <c r="B56" s="43">
        <v>121.5</v>
      </c>
      <c r="C56" s="44">
        <v>100.93425000000001</v>
      </c>
      <c r="D56" s="43"/>
      <c r="E56" s="43">
        <v>0</v>
      </c>
      <c r="F56" s="43">
        <v>27</v>
      </c>
    </row>
    <row r="57" spans="1:6">
      <c r="A57" s="42" t="s">
        <v>151</v>
      </c>
      <c r="B57" s="43">
        <v>123.5</v>
      </c>
      <c r="C57" s="44">
        <v>102.51325</v>
      </c>
      <c r="D57" s="43"/>
      <c r="E57" s="43">
        <v>0</v>
      </c>
      <c r="F57" s="43">
        <v>61</v>
      </c>
    </row>
    <row r="58" spans="1:6">
      <c r="A58" s="42" t="s">
        <v>151</v>
      </c>
      <c r="B58" s="43">
        <v>126.5</v>
      </c>
      <c r="C58" s="44">
        <v>104.88175</v>
      </c>
      <c r="D58" s="43"/>
      <c r="E58" s="43">
        <v>0</v>
      </c>
      <c r="F58" s="43">
        <v>71</v>
      </c>
    </row>
    <row r="59" spans="1:6">
      <c r="A59" s="42" t="s">
        <v>151</v>
      </c>
      <c r="B59" s="43">
        <v>127</v>
      </c>
      <c r="C59" s="44">
        <v>105.2765</v>
      </c>
      <c r="D59" s="43">
        <v>0</v>
      </c>
      <c r="E59" s="43">
        <v>0</v>
      </c>
      <c r="F59" s="43">
        <v>93</v>
      </c>
    </row>
    <row r="60" spans="1:6">
      <c r="A60" s="42" t="s">
        <v>151</v>
      </c>
      <c r="B60" s="43">
        <v>127.5</v>
      </c>
      <c r="C60" s="44">
        <v>105.67125</v>
      </c>
      <c r="D60" s="43"/>
      <c r="E60" s="43">
        <v>0</v>
      </c>
      <c r="F60" s="43">
        <v>40</v>
      </c>
    </row>
    <row r="61" spans="1:6">
      <c r="A61" s="42" t="s">
        <v>151</v>
      </c>
      <c r="B61" s="43">
        <v>130.5</v>
      </c>
      <c r="C61" s="44">
        <v>108.03975</v>
      </c>
      <c r="D61" s="43">
        <v>0</v>
      </c>
      <c r="E61" s="43">
        <v>0</v>
      </c>
      <c r="F61" s="43">
        <v>24</v>
      </c>
    </row>
    <row r="62" spans="1:6">
      <c r="A62" s="42" t="s">
        <v>151</v>
      </c>
      <c r="B62" s="43">
        <v>134</v>
      </c>
      <c r="C62" s="44">
        <v>110.803</v>
      </c>
      <c r="D62" s="43">
        <v>0</v>
      </c>
      <c r="E62" s="43">
        <v>0</v>
      </c>
      <c r="F62" s="43">
        <v>48</v>
      </c>
    </row>
    <row r="63" spans="1:6">
      <c r="A63" s="42" t="s">
        <v>151</v>
      </c>
      <c r="B63" s="43">
        <v>136.5</v>
      </c>
      <c r="C63" s="44">
        <v>112.77675000000001</v>
      </c>
      <c r="D63" s="43">
        <v>0</v>
      </c>
      <c r="E63" s="43">
        <v>0</v>
      </c>
      <c r="F63" s="43">
        <v>26</v>
      </c>
    </row>
    <row r="64" spans="1:6">
      <c r="A64" s="42" t="s">
        <v>151</v>
      </c>
      <c r="B64" s="43">
        <v>139.5</v>
      </c>
      <c r="C64" s="44">
        <v>115.14525</v>
      </c>
      <c r="D64" s="43"/>
      <c r="E64" s="43">
        <v>0</v>
      </c>
      <c r="F64" s="43">
        <v>21</v>
      </c>
    </row>
    <row r="65" spans="1:6">
      <c r="A65" s="42" t="s">
        <v>151</v>
      </c>
      <c r="B65" s="43">
        <v>140</v>
      </c>
      <c r="C65" s="44">
        <v>115.54</v>
      </c>
      <c r="D65" s="43">
        <v>0</v>
      </c>
      <c r="E65" s="43">
        <v>0</v>
      </c>
      <c r="F65" s="43">
        <v>431</v>
      </c>
    </row>
    <row r="66" spans="1:6">
      <c r="A66" s="42" t="s">
        <v>151</v>
      </c>
      <c r="B66" s="43">
        <v>141.5</v>
      </c>
      <c r="C66" s="44">
        <v>116.72425</v>
      </c>
      <c r="D66" s="43"/>
      <c r="E66" s="43">
        <v>0</v>
      </c>
      <c r="F66" s="43">
        <v>116</v>
      </c>
    </row>
    <row r="67" spans="1:6">
      <c r="A67" s="42" t="s">
        <v>151</v>
      </c>
      <c r="B67" s="43">
        <v>143.5</v>
      </c>
      <c r="C67" s="44">
        <v>118.30325000000001</v>
      </c>
      <c r="D67" s="43"/>
      <c r="E67" s="43">
        <v>0</v>
      </c>
      <c r="F67" s="43">
        <v>72</v>
      </c>
    </row>
    <row r="68" spans="1:6">
      <c r="A68" s="42" t="s">
        <v>151</v>
      </c>
      <c r="B68" s="43">
        <v>144</v>
      </c>
      <c r="C68" s="44">
        <v>128.53360000000001</v>
      </c>
      <c r="D68" s="43">
        <v>0</v>
      </c>
      <c r="E68" s="43">
        <v>0</v>
      </c>
      <c r="F68" s="43">
        <v>260</v>
      </c>
    </row>
    <row r="69" spans="1:6">
      <c r="A69" s="42" t="s">
        <v>151</v>
      </c>
      <c r="B69" s="43">
        <v>145.5</v>
      </c>
      <c r="C69" s="44">
        <v>132.00895</v>
      </c>
      <c r="D69" s="43"/>
      <c r="E69" s="43">
        <v>0</v>
      </c>
      <c r="F69" s="43">
        <v>44</v>
      </c>
    </row>
    <row r="70" spans="1:6">
      <c r="A70" s="42" t="s">
        <v>151</v>
      </c>
      <c r="B70" s="43">
        <v>147.5</v>
      </c>
      <c r="C70" s="44">
        <v>136.64275000000001</v>
      </c>
      <c r="D70" s="43"/>
      <c r="E70" s="43">
        <v>0</v>
      </c>
      <c r="F70" s="43">
        <v>24</v>
      </c>
    </row>
    <row r="71" spans="1:6">
      <c r="A71" s="42" t="s">
        <v>151</v>
      </c>
      <c r="B71" s="43">
        <v>149</v>
      </c>
      <c r="C71" s="44">
        <v>140.1181</v>
      </c>
      <c r="D71" s="43">
        <v>0</v>
      </c>
      <c r="E71" s="43">
        <v>0</v>
      </c>
      <c r="F71" s="43">
        <v>217</v>
      </c>
    </row>
    <row r="72" spans="1:6">
      <c r="A72" s="42" t="s">
        <v>151</v>
      </c>
      <c r="B72" s="43">
        <v>149.5</v>
      </c>
      <c r="C72" s="44">
        <v>141.27655000000001</v>
      </c>
      <c r="D72" s="43"/>
      <c r="E72" s="43">
        <v>0</v>
      </c>
      <c r="F72" s="43">
        <v>34</v>
      </c>
    </row>
    <row r="73" spans="1:6">
      <c r="A73" s="42" t="s">
        <v>151</v>
      </c>
      <c r="B73" s="43">
        <v>151.5</v>
      </c>
      <c r="C73" s="44">
        <v>145.91035000000002</v>
      </c>
      <c r="D73" s="43"/>
      <c r="E73" s="43">
        <v>0</v>
      </c>
      <c r="F73" s="43">
        <v>32</v>
      </c>
    </row>
    <row r="74" spans="1:6">
      <c r="A74" s="42" t="s">
        <v>151</v>
      </c>
      <c r="B74" s="43">
        <v>153.5</v>
      </c>
      <c r="C74" s="44">
        <v>150.54414999999997</v>
      </c>
      <c r="D74" s="43"/>
      <c r="E74" s="43">
        <v>0</v>
      </c>
      <c r="F74" s="43">
        <v>50</v>
      </c>
    </row>
    <row r="75" spans="1:6">
      <c r="A75" s="42" t="s">
        <v>151</v>
      </c>
      <c r="B75" s="43">
        <v>155.5</v>
      </c>
      <c r="C75" s="44">
        <v>155.17794999999998</v>
      </c>
      <c r="D75" s="43"/>
      <c r="E75" s="43">
        <v>0</v>
      </c>
      <c r="F75" s="43">
        <v>53</v>
      </c>
    </row>
    <row r="76" spans="1:6">
      <c r="A76" s="42" t="s">
        <v>151</v>
      </c>
      <c r="B76" s="43">
        <v>156</v>
      </c>
      <c r="C76" s="44">
        <v>156.3364</v>
      </c>
      <c r="D76" s="43">
        <v>0</v>
      </c>
      <c r="E76" s="43">
        <v>0</v>
      </c>
      <c r="F76" s="43">
        <v>45</v>
      </c>
    </row>
    <row r="77" spans="1:6">
      <c r="A77" s="42" t="s">
        <v>151</v>
      </c>
      <c r="B77" s="43">
        <v>157.5</v>
      </c>
      <c r="C77" s="44">
        <v>159.81174999999999</v>
      </c>
      <c r="D77" s="43"/>
      <c r="E77" s="43">
        <v>0</v>
      </c>
      <c r="F77" s="43">
        <v>36</v>
      </c>
    </row>
    <row r="78" spans="1:6">
      <c r="A78" s="42" t="s">
        <v>151</v>
      </c>
      <c r="B78" s="43">
        <v>159.5</v>
      </c>
      <c r="C78" s="44">
        <v>164.44555</v>
      </c>
      <c r="D78" s="43"/>
      <c r="E78" s="43">
        <v>0</v>
      </c>
      <c r="F78" s="43">
        <v>31</v>
      </c>
    </row>
    <row r="79" spans="1:6">
      <c r="A79" s="42" t="s">
        <v>151</v>
      </c>
      <c r="B79" s="43">
        <v>162.5</v>
      </c>
      <c r="C79" s="44">
        <v>171.39624999999998</v>
      </c>
      <c r="D79" s="43">
        <v>0</v>
      </c>
      <c r="E79" s="43">
        <v>0</v>
      </c>
      <c r="F79" s="43">
        <v>60</v>
      </c>
    </row>
    <row r="80" spans="1:6">
      <c r="A80" s="42" t="s">
        <v>151</v>
      </c>
      <c r="B80" s="43">
        <v>166</v>
      </c>
      <c r="C80" s="44">
        <v>179.50539999999998</v>
      </c>
      <c r="D80" s="43">
        <v>0</v>
      </c>
      <c r="E80" s="43">
        <v>0</v>
      </c>
      <c r="F80" s="43">
        <v>305</v>
      </c>
    </row>
    <row r="81" spans="1:6">
      <c r="A81" s="42" t="s">
        <v>151</v>
      </c>
      <c r="B81" s="43">
        <v>167.5</v>
      </c>
      <c r="C81" s="44">
        <v>182.98074999999997</v>
      </c>
      <c r="D81" s="43"/>
      <c r="E81" s="43">
        <v>0</v>
      </c>
      <c r="F81" s="43">
        <v>72</v>
      </c>
    </row>
    <row r="82" spans="1:6">
      <c r="A82" s="42" t="s">
        <v>151</v>
      </c>
      <c r="B82" s="43">
        <v>169.5</v>
      </c>
      <c r="C82" s="44">
        <v>187.61454999999998</v>
      </c>
      <c r="D82" s="43"/>
      <c r="E82" s="43">
        <v>0</v>
      </c>
      <c r="F82" s="43">
        <v>90</v>
      </c>
    </row>
    <row r="83" spans="1:6">
      <c r="A83" s="42" t="s">
        <v>151</v>
      </c>
      <c r="B83" s="43">
        <v>171.5</v>
      </c>
      <c r="C83" s="44">
        <v>192.24834999999999</v>
      </c>
      <c r="D83" s="43"/>
      <c r="E83" s="43">
        <v>0</v>
      </c>
      <c r="F83" s="43">
        <v>98</v>
      </c>
    </row>
    <row r="84" spans="1:6">
      <c r="A84" s="42" t="s">
        <v>151</v>
      </c>
      <c r="B84" s="43">
        <v>173.5</v>
      </c>
      <c r="C84" s="44">
        <v>196.88215</v>
      </c>
      <c r="D84" s="43"/>
      <c r="E84" s="43">
        <v>0</v>
      </c>
      <c r="F84" s="43">
        <v>64</v>
      </c>
    </row>
    <row r="85" spans="1:6">
      <c r="A85" s="42" t="s">
        <v>151</v>
      </c>
      <c r="B85" s="43">
        <v>174</v>
      </c>
      <c r="C85" s="44">
        <v>198.04060000000001</v>
      </c>
      <c r="D85" s="43">
        <v>0</v>
      </c>
      <c r="E85" s="43">
        <v>0</v>
      </c>
      <c r="F85" s="43">
        <v>68</v>
      </c>
    </row>
    <row r="86" spans="1:6">
      <c r="A86" s="42" t="s">
        <v>151</v>
      </c>
      <c r="B86" s="43">
        <v>175.5</v>
      </c>
      <c r="C86" s="44">
        <v>201.51595</v>
      </c>
      <c r="D86" s="43"/>
      <c r="E86" s="43">
        <v>0</v>
      </c>
      <c r="F86" s="43">
        <v>35</v>
      </c>
    </row>
    <row r="87" spans="1:6">
      <c r="A87" s="42" t="s">
        <v>151</v>
      </c>
      <c r="B87" s="43">
        <v>178</v>
      </c>
      <c r="C87" s="44">
        <v>207.30819999999997</v>
      </c>
      <c r="D87" s="43">
        <v>0</v>
      </c>
      <c r="E87" s="43">
        <v>0</v>
      </c>
      <c r="F87" s="43">
        <v>30</v>
      </c>
    </row>
    <row r="88" spans="1:6">
      <c r="A88" s="42" t="s">
        <v>151</v>
      </c>
      <c r="B88" s="43">
        <v>181</v>
      </c>
      <c r="C88" s="44">
        <v>214.25890000000001</v>
      </c>
      <c r="D88" s="43">
        <v>0</v>
      </c>
      <c r="E88" s="43">
        <v>0</v>
      </c>
      <c r="F88" s="43">
        <v>58</v>
      </c>
    </row>
    <row r="89" spans="1:6">
      <c r="A89" s="42" t="s">
        <v>151</v>
      </c>
      <c r="B89" s="43">
        <v>184.5</v>
      </c>
      <c r="C89" s="44">
        <v>222.36805000000001</v>
      </c>
      <c r="D89" s="43">
        <v>0</v>
      </c>
      <c r="E89" s="43">
        <v>0</v>
      </c>
      <c r="F89" s="43">
        <v>21</v>
      </c>
    </row>
    <row r="90" spans="1:6">
      <c r="A90" s="42" t="s">
        <v>151</v>
      </c>
      <c r="B90" s="43">
        <v>187</v>
      </c>
      <c r="C90" s="44">
        <v>228.16029999999998</v>
      </c>
      <c r="D90" s="43">
        <v>0</v>
      </c>
      <c r="E90" s="43">
        <v>0</v>
      </c>
      <c r="F90" s="43">
        <v>135</v>
      </c>
    </row>
    <row r="91" spans="1:6">
      <c r="A91" s="42" t="s">
        <v>151</v>
      </c>
      <c r="B91" s="43">
        <v>187.5</v>
      </c>
      <c r="C91" s="44">
        <v>229.31874999999999</v>
      </c>
      <c r="D91" s="43"/>
      <c r="E91" s="43">
        <v>0</v>
      </c>
      <c r="F91" s="43">
        <v>26</v>
      </c>
    </row>
    <row r="92" spans="1:6">
      <c r="A92" s="42" t="s">
        <v>151</v>
      </c>
      <c r="B92" s="43">
        <v>189.5</v>
      </c>
      <c r="C92" s="44">
        <v>233.95255</v>
      </c>
      <c r="D92" s="43"/>
      <c r="E92" s="43">
        <v>0</v>
      </c>
      <c r="F92" s="43">
        <v>68</v>
      </c>
    </row>
    <row r="93" spans="1:6">
      <c r="A93" s="42" t="s">
        <v>151</v>
      </c>
      <c r="B93" s="43">
        <v>192</v>
      </c>
      <c r="C93" s="44">
        <v>239.74479999999997</v>
      </c>
      <c r="D93" s="43">
        <v>0</v>
      </c>
      <c r="E93" s="43">
        <v>0</v>
      </c>
      <c r="F93" s="43">
        <v>457</v>
      </c>
    </row>
    <row r="94" spans="1:6">
      <c r="A94" s="42" t="s">
        <v>151</v>
      </c>
      <c r="B94" s="43">
        <v>192.5</v>
      </c>
      <c r="C94" s="44">
        <v>240.90324999999999</v>
      </c>
      <c r="D94" s="43"/>
      <c r="E94" s="43">
        <v>0</v>
      </c>
      <c r="F94" s="43">
        <v>49</v>
      </c>
    </row>
    <row r="95" spans="1:6">
      <c r="A95" s="42" t="s">
        <v>151</v>
      </c>
      <c r="B95" s="43">
        <v>194.5</v>
      </c>
      <c r="C95" s="44">
        <v>245.53704999999999</v>
      </c>
      <c r="D95" s="43"/>
      <c r="E95" s="43">
        <v>0</v>
      </c>
      <c r="F95" s="43">
        <v>65</v>
      </c>
    </row>
    <row r="96" spans="1:6">
      <c r="A96" s="42" t="s">
        <v>151</v>
      </c>
      <c r="B96" s="43">
        <v>196.5</v>
      </c>
      <c r="C96" s="44">
        <v>250.17085</v>
      </c>
      <c r="D96" s="43"/>
      <c r="E96" s="43">
        <v>0</v>
      </c>
      <c r="F96" s="43">
        <v>23</v>
      </c>
    </row>
    <row r="97" spans="1:6">
      <c r="A97" s="42" t="s">
        <v>151</v>
      </c>
      <c r="B97" s="43">
        <v>198.5</v>
      </c>
      <c r="C97" s="44">
        <v>254.80465000000001</v>
      </c>
      <c r="D97" s="43"/>
      <c r="E97" s="43">
        <v>0</v>
      </c>
      <c r="F97" s="43">
        <v>46</v>
      </c>
    </row>
    <row r="98" spans="1:6">
      <c r="A98" s="42" t="s">
        <v>151</v>
      </c>
      <c r="B98" s="43">
        <v>199</v>
      </c>
      <c r="C98" s="44">
        <v>255.96310000000003</v>
      </c>
      <c r="D98" s="43">
        <v>0</v>
      </c>
      <c r="E98" s="43">
        <v>0</v>
      </c>
      <c r="F98" s="43">
        <v>36</v>
      </c>
    </row>
    <row r="99" spans="1:6">
      <c r="A99" s="42" t="s">
        <v>151</v>
      </c>
      <c r="B99" s="43">
        <v>200.5</v>
      </c>
      <c r="C99" s="44">
        <v>259.43844999999999</v>
      </c>
      <c r="D99" s="43"/>
      <c r="E99" s="43">
        <v>0</v>
      </c>
      <c r="F99" s="43">
        <v>59</v>
      </c>
    </row>
    <row r="100" spans="1:6">
      <c r="A100" s="42" t="s">
        <v>151</v>
      </c>
      <c r="B100" s="43">
        <v>202.5</v>
      </c>
      <c r="C100" s="44">
        <v>264.07225000000005</v>
      </c>
      <c r="D100" s="43"/>
      <c r="E100" s="43">
        <v>0</v>
      </c>
      <c r="F100" s="43">
        <v>57</v>
      </c>
    </row>
    <row r="101" spans="1:6">
      <c r="A101" s="42" t="s">
        <v>151</v>
      </c>
      <c r="B101" s="43">
        <v>204.5</v>
      </c>
      <c r="C101" s="44">
        <v>268.70605</v>
      </c>
      <c r="D101" s="43"/>
      <c r="E101" s="43">
        <v>0</v>
      </c>
      <c r="F101" s="43">
        <v>109</v>
      </c>
    </row>
    <row r="102" spans="1:6">
      <c r="A102" s="42" t="s">
        <v>151</v>
      </c>
      <c r="B102" s="43">
        <v>206</v>
      </c>
      <c r="C102" s="44">
        <v>272.18140000000005</v>
      </c>
      <c r="D102" s="43">
        <v>0</v>
      </c>
      <c r="E102" s="43">
        <v>0</v>
      </c>
      <c r="F102" s="43">
        <v>65</v>
      </c>
    </row>
    <row r="103" spans="1:6">
      <c r="A103" s="42" t="s">
        <v>151</v>
      </c>
      <c r="B103" s="43">
        <v>208.5</v>
      </c>
      <c r="C103" s="44">
        <v>277.97365000000002</v>
      </c>
      <c r="D103" s="43"/>
      <c r="E103" s="43">
        <v>0</v>
      </c>
      <c r="F103" s="43">
        <v>44</v>
      </c>
    </row>
    <row r="104" spans="1:6">
      <c r="A104" s="42" t="s">
        <v>151</v>
      </c>
      <c r="B104" s="43">
        <v>210.5</v>
      </c>
      <c r="C104" s="44">
        <v>282.60744999999997</v>
      </c>
      <c r="D104" s="43"/>
      <c r="E104" s="43">
        <v>0</v>
      </c>
      <c r="F104" s="43">
        <v>28</v>
      </c>
    </row>
    <row r="105" spans="1:6">
      <c r="A105" s="42" t="s">
        <v>151</v>
      </c>
      <c r="B105" s="43">
        <v>213</v>
      </c>
      <c r="C105" s="44">
        <v>288.39970000000005</v>
      </c>
      <c r="D105" s="43">
        <v>0</v>
      </c>
      <c r="E105" s="43">
        <v>0</v>
      </c>
      <c r="F105" s="43">
        <v>39</v>
      </c>
    </row>
    <row r="106" spans="1:6">
      <c r="A106" s="42" t="s">
        <v>151</v>
      </c>
      <c r="B106" s="43">
        <v>215.5</v>
      </c>
      <c r="C106" s="44">
        <v>294.19195000000002</v>
      </c>
      <c r="D106" s="43">
        <v>0</v>
      </c>
      <c r="E106" s="43">
        <v>0</v>
      </c>
      <c r="F106" s="43">
        <v>37</v>
      </c>
    </row>
    <row r="107" spans="1:6">
      <c r="A107" s="42" t="s">
        <v>151</v>
      </c>
      <c r="B107" s="43">
        <v>218.5</v>
      </c>
      <c r="C107" s="44">
        <v>301.14265</v>
      </c>
      <c r="D107" s="43"/>
      <c r="E107" s="43">
        <v>0</v>
      </c>
      <c r="F107" s="43">
        <v>85</v>
      </c>
    </row>
    <row r="108" spans="1:6">
      <c r="A108" s="42" t="s">
        <v>151</v>
      </c>
      <c r="B108" s="43">
        <v>220</v>
      </c>
      <c r="C108" s="44">
        <v>304.61800000000005</v>
      </c>
      <c r="D108" s="43">
        <v>0</v>
      </c>
      <c r="E108" s="43">
        <v>0</v>
      </c>
      <c r="F108" s="43">
        <v>71</v>
      </c>
    </row>
    <row r="109" spans="1:6">
      <c r="A109" s="42" t="s">
        <v>151</v>
      </c>
      <c r="B109" s="43">
        <v>220.5</v>
      </c>
      <c r="C109" s="44">
        <v>305.77644999999995</v>
      </c>
      <c r="D109" s="43"/>
      <c r="E109" s="43">
        <v>0</v>
      </c>
      <c r="F109" s="43">
        <v>84</v>
      </c>
    </row>
    <row r="110" spans="1:6">
      <c r="A110" s="42" t="s">
        <v>151</v>
      </c>
      <c r="B110" s="43">
        <v>222.5</v>
      </c>
      <c r="C110" s="44">
        <v>310.41025000000002</v>
      </c>
      <c r="D110" s="43"/>
      <c r="E110" s="43">
        <v>0</v>
      </c>
      <c r="F110" s="43">
        <v>50</v>
      </c>
    </row>
    <row r="111" spans="1:6">
      <c r="A111" s="42" t="s">
        <v>151</v>
      </c>
      <c r="B111" s="43">
        <v>224.5</v>
      </c>
      <c r="C111" s="44">
        <v>315.04404999999997</v>
      </c>
      <c r="D111" s="43"/>
      <c r="E111" s="43">
        <v>0</v>
      </c>
      <c r="F111" s="43">
        <v>77</v>
      </c>
    </row>
    <row r="112" spans="1:6">
      <c r="A112" s="42" t="s">
        <v>151</v>
      </c>
      <c r="B112" s="43">
        <v>225</v>
      </c>
      <c r="C112" s="44">
        <v>316.20249999999999</v>
      </c>
      <c r="D112" s="43">
        <v>0</v>
      </c>
      <c r="E112" s="43">
        <v>0</v>
      </c>
      <c r="F112" s="43">
        <v>417</v>
      </c>
    </row>
    <row r="113" spans="1:6">
      <c r="A113" s="42" t="s">
        <v>151</v>
      </c>
      <c r="B113" s="43">
        <v>226.5</v>
      </c>
      <c r="C113" s="44">
        <v>319.67784999999992</v>
      </c>
      <c r="D113" s="43"/>
      <c r="E113" s="43">
        <v>0</v>
      </c>
      <c r="F113" s="43">
        <v>53</v>
      </c>
    </row>
    <row r="114" spans="1:6">
      <c r="A114" s="42" t="s">
        <v>151</v>
      </c>
      <c r="B114" s="43">
        <v>227</v>
      </c>
      <c r="C114" s="44">
        <v>320.83629999999994</v>
      </c>
      <c r="D114" s="43">
        <v>0</v>
      </c>
      <c r="E114" s="43">
        <v>0</v>
      </c>
      <c r="F114" s="43">
        <v>125</v>
      </c>
    </row>
    <row r="115" spans="1:6">
      <c r="A115" s="42" t="s">
        <v>151</v>
      </c>
      <c r="B115" s="43">
        <v>228.5</v>
      </c>
      <c r="C115" s="44">
        <v>324.31164999999999</v>
      </c>
      <c r="D115" s="43"/>
      <c r="E115" s="43">
        <v>0</v>
      </c>
      <c r="F115" s="43">
        <v>150</v>
      </c>
    </row>
    <row r="116" spans="1:6">
      <c r="A116" s="42" t="s">
        <v>151</v>
      </c>
      <c r="B116" s="43">
        <v>230.5</v>
      </c>
      <c r="C116" s="44">
        <v>328.94544999999994</v>
      </c>
      <c r="D116" s="43"/>
      <c r="E116" s="43">
        <v>0</v>
      </c>
      <c r="F116" s="43">
        <v>163</v>
      </c>
    </row>
    <row r="117" spans="1:6">
      <c r="A117" s="42" t="s">
        <v>151</v>
      </c>
      <c r="B117" s="43">
        <v>232.5</v>
      </c>
      <c r="C117" s="44">
        <v>333.57925</v>
      </c>
      <c r="D117" s="43"/>
      <c r="E117" s="43">
        <v>0</v>
      </c>
      <c r="F117" s="43">
        <v>139</v>
      </c>
    </row>
    <row r="118" spans="1:6">
      <c r="A118" s="42" t="s">
        <v>151</v>
      </c>
      <c r="B118" s="43">
        <v>234.5</v>
      </c>
      <c r="C118" s="44">
        <v>338.45925</v>
      </c>
      <c r="D118" s="43"/>
      <c r="E118" s="43">
        <v>0</v>
      </c>
      <c r="F118" s="43">
        <v>34</v>
      </c>
    </row>
    <row r="119" spans="1:6">
      <c r="A119" s="42" t="s">
        <v>151</v>
      </c>
      <c r="B119" s="43">
        <v>238</v>
      </c>
      <c r="C119" s="44">
        <v>341.38700000000006</v>
      </c>
      <c r="D119" s="43">
        <v>0</v>
      </c>
      <c r="E119" s="43">
        <v>0</v>
      </c>
      <c r="F119" s="43">
        <v>23</v>
      </c>
    </row>
    <row r="120" spans="1:6">
      <c r="A120" s="42" t="s">
        <v>151</v>
      </c>
      <c r="B120" s="43">
        <v>244.5</v>
      </c>
      <c r="C120" s="44">
        <v>346.82425000000001</v>
      </c>
      <c r="D120" s="43">
        <v>0</v>
      </c>
      <c r="E120" s="43">
        <v>0</v>
      </c>
      <c r="F120" s="43">
        <v>35</v>
      </c>
    </row>
    <row r="121" spans="1:6">
      <c r="A121" s="42" t="s">
        <v>151</v>
      </c>
      <c r="B121" s="43">
        <v>248.5</v>
      </c>
      <c r="C121" s="44">
        <v>350.17025000000001</v>
      </c>
      <c r="D121" s="43">
        <v>0</v>
      </c>
      <c r="E121" s="43">
        <v>0</v>
      </c>
      <c r="F121" s="43">
        <v>37</v>
      </c>
    </row>
    <row r="122" spans="1:6">
      <c r="A122" s="42" t="s">
        <v>151</v>
      </c>
      <c r="B122" s="43">
        <v>252.5</v>
      </c>
      <c r="C122" s="44">
        <v>353.51625000000001</v>
      </c>
      <c r="D122" s="43"/>
      <c r="E122" s="43">
        <v>0</v>
      </c>
      <c r="F122" s="43">
        <v>21</v>
      </c>
    </row>
    <row r="123" spans="1:6">
      <c r="A123" s="42" t="s">
        <v>151</v>
      </c>
      <c r="B123" s="43">
        <v>253</v>
      </c>
      <c r="C123" s="44">
        <v>353.93450000000001</v>
      </c>
      <c r="D123" s="43">
        <v>0</v>
      </c>
      <c r="E123" s="43">
        <v>0</v>
      </c>
      <c r="F123" s="43">
        <v>31</v>
      </c>
    </row>
    <row r="124" spans="1:6">
      <c r="A124" s="42" t="s">
        <v>151</v>
      </c>
      <c r="B124" s="43">
        <v>254.75</v>
      </c>
      <c r="C124" s="44">
        <v>355.39837499999999</v>
      </c>
      <c r="D124" s="43"/>
      <c r="E124" s="43">
        <v>0</v>
      </c>
      <c r="F124" s="43">
        <v>34</v>
      </c>
    </row>
    <row r="125" spans="1:6">
      <c r="A125" s="42" t="s">
        <v>151</v>
      </c>
      <c r="B125" s="43">
        <v>257.5</v>
      </c>
      <c r="C125" s="44">
        <v>357.69875000000002</v>
      </c>
      <c r="D125" s="43">
        <v>0</v>
      </c>
      <c r="E125" s="43">
        <v>0</v>
      </c>
      <c r="F125" s="43">
        <v>38</v>
      </c>
    </row>
    <row r="126" spans="1:6">
      <c r="A126" s="42" t="s">
        <v>151</v>
      </c>
      <c r="B126" s="43">
        <v>262.5</v>
      </c>
      <c r="C126" s="44">
        <v>361.88125000000002</v>
      </c>
      <c r="D126" s="43">
        <v>0</v>
      </c>
      <c r="E126" s="43">
        <v>0</v>
      </c>
      <c r="F126" s="43">
        <v>25</v>
      </c>
    </row>
    <row r="127" spans="1:6">
      <c r="A127" s="42" t="s">
        <v>151</v>
      </c>
      <c r="B127" s="43">
        <v>265.5</v>
      </c>
      <c r="C127" s="44">
        <v>364.39075000000003</v>
      </c>
      <c r="D127" s="43"/>
      <c r="E127" s="43">
        <v>0</v>
      </c>
      <c r="F127" s="43">
        <v>24</v>
      </c>
    </row>
    <row r="128" spans="1:6">
      <c r="A128" s="42" t="s">
        <v>151</v>
      </c>
      <c r="B128" s="43">
        <v>268.5</v>
      </c>
      <c r="C128" s="44">
        <v>366.90025000000003</v>
      </c>
      <c r="D128" s="43">
        <v>0</v>
      </c>
      <c r="E128" s="43">
        <v>0</v>
      </c>
      <c r="F128" s="43">
        <v>48</v>
      </c>
    </row>
    <row r="129" spans="1:6">
      <c r="A129" s="42" t="s">
        <v>151</v>
      </c>
      <c r="B129" s="43">
        <v>270.5</v>
      </c>
      <c r="C129" s="44">
        <v>368.57325000000003</v>
      </c>
      <c r="D129" s="43"/>
      <c r="E129" s="43">
        <v>0</v>
      </c>
      <c r="F129" s="43">
        <v>52</v>
      </c>
    </row>
    <row r="130" spans="1:6">
      <c r="A130" s="42" t="s">
        <v>151</v>
      </c>
      <c r="B130" s="43">
        <v>272.5</v>
      </c>
      <c r="C130" s="44">
        <v>370.24625000000003</v>
      </c>
      <c r="D130" s="43"/>
      <c r="E130" s="43">
        <v>0</v>
      </c>
      <c r="F130" s="43">
        <v>81</v>
      </c>
    </row>
    <row r="131" spans="1:6">
      <c r="A131" s="42" t="s">
        <v>151</v>
      </c>
      <c r="B131" s="43">
        <v>274</v>
      </c>
      <c r="C131" s="44">
        <v>371.50099999999998</v>
      </c>
      <c r="D131" s="43">
        <v>0</v>
      </c>
      <c r="E131" s="43">
        <v>0</v>
      </c>
      <c r="F131" s="43">
        <v>191</v>
      </c>
    </row>
    <row r="132" spans="1:6">
      <c r="A132" s="42" t="s">
        <v>151</v>
      </c>
      <c r="B132" s="43">
        <v>274.5</v>
      </c>
      <c r="C132" s="44">
        <v>371.91925000000003</v>
      </c>
      <c r="D132" s="43"/>
      <c r="E132" s="43">
        <v>0</v>
      </c>
      <c r="F132" s="43">
        <v>52</v>
      </c>
    </row>
    <row r="133" spans="1:6">
      <c r="A133" s="42" t="s">
        <v>151</v>
      </c>
      <c r="B133" s="43">
        <v>276.5</v>
      </c>
      <c r="C133" s="44">
        <v>373.59225000000004</v>
      </c>
      <c r="D133" s="43"/>
      <c r="E133" s="43">
        <v>0</v>
      </c>
      <c r="F133" s="43">
        <v>20</v>
      </c>
    </row>
    <row r="134" spans="1:6">
      <c r="A134" s="42" t="s">
        <v>151</v>
      </c>
      <c r="B134" s="43">
        <v>279.5</v>
      </c>
      <c r="C134" s="44">
        <v>376.10175000000004</v>
      </c>
      <c r="D134" s="43">
        <v>0</v>
      </c>
      <c r="E134" s="43">
        <v>0</v>
      </c>
      <c r="F134" s="43">
        <v>29</v>
      </c>
    </row>
    <row r="135" spans="1:6">
      <c r="A135" s="42" t="s">
        <v>151</v>
      </c>
      <c r="B135" s="43">
        <v>281</v>
      </c>
      <c r="C135" s="44">
        <v>377.35649999999998</v>
      </c>
      <c r="D135" s="43">
        <v>0</v>
      </c>
      <c r="E135" s="43">
        <v>0</v>
      </c>
      <c r="F135" s="43">
        <v>25</v>
      </c>
    </row>
    <row r="136" spans="1:6">
      <c r="A136" s="42" t="s">
        <v>151</v>
      </c>
      <c r="B136" s="43">
        <v>284.5</v>
      </c>
      <c r="C136" s="44">
        <v>380.28425000000004</v>
      </c>
      <c r="D136" s="43">
        <v>0</v>
      </c>
      <c r="E136" s="43">
        <v>0</v>
      </c>
      <c r="F136" s="43">
        <v>43</v>
      </c>
    </row>
    <row r="137" spans="1:6">
      <c r="A137" s="42" t="s">
        <v>151</v>
      </c>
      <c r="B137" s="43">
        <v>288.5</v>
      </c>
      <c r="C137" s="44">
        <v>383.63025000000005</v>
      </c>
      <c r="D137" s="43"/>
      <c r="E137" s="43">
        <v>0</v>
      </c>
      <c r="F137" s="43">
        <v>49</v>
      </c>
    </row>
    <row r="138" spans="1:6">
      <c r="A138" s="42" t="s">
        <v>151</v>
      </c>
      <c r="B138" s="43">
        <v>290</v>
      </c>
      <c r="C138" s="44">
        <v>384.88499999999999</v>
      </c>
      <c r="D138" s="43">
        <v>0</v>
      </c>
      <c r="E138" s="43">
        <v>0</v>
      </c>
      <c r="F138" s="43">
        <v>56</v>
      </c>
    </row>
    <row r="139" spans="1:6">
      <c r="A139" s="42" t="s">
        <v>151</v>
      </c>
      <c r="B139" s="43">
        <v>290.5</v>
      </c>
      <c r="C139" s="44">
        <v>385.30325000000005</v>
      </c>
      <c r="D139" s="43"/>
      <c r="E139" s="43">
        <v>0</v>
      </c>
      <c r="F139" s="43">
        <v>30</v>
      </c>
    </row>
    <row r="140" spans="1:6">
      <c r="A140" s="42" t="s">
        <v>151</v>
      </c>
      <c r="B140" s="43">
        <v>292.5</v>
      </c>
      <c r="C140" s="44">
        <v>386.97625000000005</v>
      </c>
      <c r="D140" s="43"/>
      <c r="E140" s="43">
        <v>0</v>
      </c>
      <c r="F140" s="43">
        <v>38</v>
      </c>
    </row>
    <row r="141" spans="1:6">
      <c r="A141" s="42" t="s">
        <v>151</v>
      </c>
      <c r="B141" s="43">
        <v>294.5</v>
      </c>
      <c r="C141" s="44">
        <v>388.64925000000005</v>
      </c>
      <c r="D141" s="43"/>
      <c r="E141" s="43">
        <v>0</v>
      </c>
      <c r="F141" s="43">
        <v>33</v>
      </c>
    </row>
    <row r="142" spans="1:6">
      <c r="A142" s="42" t="s">
        <v>151</v>
      </c>
      <c r="B142" s="43">
        <v>296</v>
      </c>
      <c r="C142" s="44">
        <v>389.904</v>
      </c>
      <c r="D142" s="43">
        <v>0</v>
      </c>
      <c r="E142" s="43">
        <v>0</v>
      </c>
      <c r="F142" s="43">
        <v>54</v>
      </c>
    </row>
    <row r="143" spans="1:6">
      <c r="A143" s="42" t="s">
        <v>151</v>
      </c>
      <c r="B143" s="43">
        <v>301</v>
      </c>
      <c r="C143" s="44">
        <v>394.0865</v>
      </c>
      <c r="D143" s="43">
        <v>0</v>
      </c>
      <c r="E143" s="43">
        <v>0</v>
      </c>
      <c r="F143" s="43">
        <v>27</v>
      </c>
    </row>
    <row r="144" spans="1:6">
      <c r="A144" s="42" t="s">
        <v>151</v>
      </c>
      <c r="B144" s="43">
        <v>307.5</v>
      </c>
      <c r="C144" s="44">
        <v>399.52375000000001</v>
      </c>
      <c r="D144" s="43">
        <v>0</v>
      </c>
      <c r="E144" s="43">
        <v>0</v>
      </c>
      <c r="F144" s="43">
        <v>26</v>
      </c>
    </row>
    <row r="145" spans="1:6">
      <c r="A145" s="42" t="s">
        <v>151</v>
      </c>
      <c r="B145" s="43">
        <v>310</v>
      </c>
      <c r="C145" s="44">
        <v>401.61500000000001</v>
      </c>
      <c r="D145" s="43">
        <v>0</v>
      </c>
      <c r="E145" s="43">
        <v>0</v>
      </c>
      <c r="F145" s="43">
        <v>105</v>
      </c>
    </row>
    <row r="146" spans="1:6">
      <c r="A146" s="42" t="s">
        <v>151</v>
      </c>
      <c r="B146" s="43">
        <v>312.5</v>
      </c>
      <c r="C146" s="44">
        <v>403.70625000000001</v>
      </c>
      <c r="D146" s="43">
        <v>0</v>
      </c>
      <c r="E146" s="43">
        <v>0</v>
      </c>
      <c r="F146" s="43">
        <v>90</v>
      </c>
    </row>
    <row r="147" spans="1:6">
      <c r="A147" s="42" t="s">
        <v>151</v>
      </c>
      <c r="B147" s="43">
        <v>315.75</v>
      </c>
      <c r="C147" s="44">
        <v>406.42487500000004</v>
      </c>
      <c r="D147" s="43"/>
      <c r="E147" s="43">
        <v>0</v>
      </c>
      <c r="F147" s="43">
        <v>53</v>
      </c>
    </row>
    <row r="148" spans="1:6">
      <c r="A148" s="42" t="s">
        <v>151</v>
      </c>
      <c r="B148" s="43">
        <v>316.5</v>
      </c>
      <c r="C148" s="44">
        <v>407.05225000000002</v>
      </c>
      <c r="D148" s="43"/>
      <c r="E148" s="43">
        <v>0</v>
      </c>
      <c r="F148" s="43">
        <v>34</v>
      </c>
    </row>
    <row r="149" spans="1:6">
      <c r="A149" s="42" t="s">
        <v>151</v>
      </c>
      <c r="B149" s="43">
        <v>317</v>
      </c>
      <c r="C149" s="44">
        <v>407.47050000000002</v>
      </c>
      <c r="D149" s="43">
        <v>0</v>
      </c>
      <c r="E149" s="43">
        <v>0</v>
      </c>
      <c r="F149" s="43">
        <v>158</v>
      </c>
    </row>
    <row r="150" spans="1:6">
      <c r="A150" s="42" t="s">
        <v>151</v>
      </c>
      <c r="B150" s="43">
        <v>318.5</v>
      </c>
      <c r="C150" s="44">
        <v>408.72525000000002</v>
      </c>
      <c r="D150" s="43"/>
      <c r="E150" s="43">
        <v>0</v>
      </c>
      <c r="F150" s="43">
        <v>57</v>
      </c>
    </row>
    <row r="151" spans="1:6">
      <c r="A151" s="42" t="s">
        <v>151</v>
      </c>
      <c r="B151" s="43">
        <v>320.5</v>
      </c>
      <c r="C151" s="44">
        <v>410.39825000000002</v>
      </c>
      <c r="D151" s="43"/>
      <c r="E151" s="43">
        <v>0</v>
      </c>
      <c r="F151" s="43">
        <v>99</v>
      </c>
    </row>
    <row r="152" spans="1:6">
      <c r="A152" s="42" t="s">
        <v>151</v>
      </c>
      <c r="B152" s="43">
        <v>322.5</v>
      </c>
      <c r="C152" s="44">
        <v>412.07125000000002</v>
      </c>
      <c r="D152" s="43"/>
      <c r="E152" s="43">
        <v>0</v>
      </c>
      <c r="F152" s="43">
        <v>128</v>
      </c>
    </row>
    <row r="153" spans="1:6">
      <c r="A153" s="42" t="s">
        <v>151</v>
      </c>
      <c r="B153" s="43">
        <v>323</v>
      </c>
      <c r="C153" s="44">
        <v>412.48950000000002</v>
      </c>
      <c r="D153" s="43"/>
      <c r="E153" s="43">
        <v>0</v>
      </c>
      <c r="F153" s="43">
        <v>22</v>
      </c>
    </row>
    <row r="154" spans="1:6">
      <c r="A154" s="42" t="s">
        <v>151</v>
      </c>
      <c r="B154" s="43">
        <v>324.5</v>
      </c>
      <c r="C154" s="44">
        <v>413.74425000000002</v>
      </c>
      <c r="D154" s="43"/>
      <c r="E154" s="43">
        <v>0</v>
      </c>
      <c r="F154" s="43">
        <v>132</v>
      </c>
    </row>
    <row r="155" spans="1:6">
      <c r="A155" s="42" t="s">
        <v>151</v>
      </c>
      <c r="B155" s="43">
        <v>326.5</v>
      </c>
      <c r="C155" s="44">
        <v>415.41725000000002</v>
      </c>
      <c r="D155" s="43"/>
      <c r="E155" s="43">
        <v>0</v>
      </c>
      <c r="F155" s="43">
        <v>104</v>
      </c>
    </row>
    <row r="156" spans="1:6">
      <c r="A156" s="42" t="s">
        <v>151</v>
      </c>
      <c r="B156" s="43">
        <v>328.5</v>
      </c>
      <c r="C156" s="44">
        <v>417.09025000000003</v>
      </c>
      <c r="D156" s="43"/>
      <c r="E156" s="43">
        <v>0</v>
      </c>
      <c r="F156" s="43">
        <v>29</v>
      </c>
    </row>
    <row r="157" spans="1:6">
      <c r="A157" s="42" t="s">
        <v>151</v>
      </c>
      <c r="B157" s="43">
        <v>331.25</v>
      </c>
      <c r="C157" s="44">
        <v>419.390625</v>
      </c>
      <c r="D157" s="43"/>
      <c r="E157" s="43">
        <v>0</v>
      </c>
      <c r="F157" s="43">
        <v>262</v>
      </c>
    </row>
    <row r="158" spans="1:6">
      <c r="A158" s="42" t="s">
        <v>151</v>
      </c>
      <c r="B158" s="43">
        <v>332</v>
      </c>
      <c r="C158" s="44">
        <v>420.01800000000003</v>
      </c>
      <c r="D158" s="43">
        <v>0</v>
      </c>
      <c r="E158" s="43">
        <v>0</v>
      </c>
      <c r="F158" s="43">
        <v>325</v>
      </c>
    </row>
    <row r="159" spans="1:6">
      <c r="A159" s="42" t="s">
        <v>151</v>
      </c>
      <c r="B159" s="43">
        <v>332.5</v>
      </c>
      <c r="C159" s="44">
        <v>420.43625000000003</v>
      </c>
      <c r="D159" s="43"/>
      <c r="E159" s="43">
        <v>0</v>
      </c>
      <c r="F159" s="43">
        <v>176</v>
      </c>
    </row>
    <row r="160" spans="1:6">
      <c r="A160" s="42" t="s">
        <v>151</v>
      </c>
      <c r="B160" s="43">
        <v>334.5</v>
      </c>
      <c r="C160" s="44">
        <v>422.10925000000003</v>
      </c>
      <c r="D160" s="43"/>
      <c r="E160" s="43">
        <v>0</v>
      </c>
      <c r="F160" s="43">
        <v>86</v>
      </c>
    </row>
    <row r="161" spans="1:6">
      <c r="A161" s="42" t="s">
        <v>151</v>
      </c>
      <c r="B161" s="43">
        <v>336</v>
      </c>
      <c r="C161" s="44">
        <v>423.36400000000003</v>
      </c>
      <c r="D161" s="43">
        <v>0</v>
      </c>
      <c r="E161" s="43">
        <v>0</v>
      </c>
      <c r="F161" s="43">
        <v>43</v>
      </c>
    </row>
    <row r="162" spans="1:6">
      <c r="A162" s="42" t="s">
        <v>151</v>
      </c>
      <c r="B162" s="43">
        <v>344</v>
      </c>
      <c r="C162" s="44">
        <v>430.05600000000004</v>
      </c>
      <c r="D162" s="43">
        <v>0</v>
      </c>
      <c r="E162" s="43">
        <v>0</v>
      </c>
      <c r="F162" s="43">
        <v>35</v>
      </c>
    </row>
    <row r="163" spans="1:6">
      <c r="A163" s="42" t="s">
        <v>151</v>
      </c>
      <c r="B163" s="43">
        <v>350</v>
      </c>
      <c r="C163" s="44">
        <v>435.07500000000005</v>
      </c>
      <c r="D163" s="43"/>
      <c r="E163" s="43">
        <v>0</v>
      </c>
      <c r="F163" s="43">
        <v>0</v>
      </c>
    </row>
    <row r="164" spans="1:6">
      <c r="A164" s="42" t="s">
        <v>151</v>
      </c>
      <c r="B164" s="43">
        <v>357</v>
      </c>
      <c r="C164" s="44">
        <v>440.93049999999999</v>
      </c>
      <c r="D164" s="43"/>
      <c r="E164" s="43">
        <v>0</v>
      </c>
      <c r="F164" s="43">
        <v>0</v>
      </c>
    </row>
    <row r="165" spans="1:6">
      <c r="A165" s="42" t="s">
        <v>151</v>
      </c>
      <c r="B165" s="43">
        <v>419</v>
      </c>
      <c r="C165" s="44">
        <v>492.79349999999999</v>
      </c>
      <c r="D165" s="43"/>
      <c r="E165" s="43">
        <v>0</v>
      </c>
      <c r="F165" s="43">
        <v>0</v>
      </c>
    </row>
    <row r="166" spans="1:6">
      <c r="A166" s="42" t="s">
        <v>151</v>
      </c>
      <c r="B166" s="43">
        <v>447</v>
      </c>
      <c r="C166" s="44">
        <v>516.21550000000002</v>
      </c>
      <c r="D166" s="43"/>
      <c r="E166" s="43">
        <v>0</v>
      </c>
      <c r="F166" s="43">
        <v>0</v>
      </c>
    </row>
    <row r="167" spans="1:6">
      <c r="A167" s="42" t="s">
        <v>151</v>
      </c>
      <c r="B167" s="43">
        <v>465</v>
      </c>
      <c r="C167" s="44">
        <v>531.27250000000004</v>
      </c>
      <c r="D167" s="43"/>
      <c r="E167" s="43">
        <v>0</v>
      </c>
      <c r="F167" s="43">
        <v>0</v>
      </c>
    </row>
    <row r="168" spans="1:6">
      <c r="A168" s="42" t="s">
        <v>151</v>
      </c>
      <c r="B168" s="43">
        <v>636</v>
      </c>
      <c r="C168" s="44">
        <v>674.31400000000008</v>
      </c>
      <c r="D168" s="43"/>
      <c r="E168" s="43">
        <v>0</v>
      </c>
      <c r="F168" s="43">
        <v>0</v>
      </c>
    </row>
    <row r="169" spans="1:6">
      <c r="A169" s="42" t="s">
        <v>151</v>
      </c>
      <c r="B169" s="43">
        <v>650</v>
      </c>
      <c r="C169" s="44">
        <v>686.02500000000009</v>
      </c>
      <c r="D169" s="43"/>
      <c r="E169" s="43">
        <v>0</v>
      </c>
      <c r="F169" s="43">
        <v>0</v>
      </c>
    </row>
    <row r="170" spans="1:6">
      <c r="A170" s="42" t="s">
        <v>151</v>
      </c>
      <c r="B170" s="43">
        <v>657</v>
      </c>
      <c r="C170" s="44">
        <v>691.88049999999998</v>
      </c>
      <c r="D170" s="43"/>
      <c r="E170" s="43">
        <v>0</v>
      </c>
      <c r="F170" s="43">
        <v>0</v>
      </c>
    </row>
    <row r="171" spans="1:6">
      <c r="A171" s="42" t="s">
        <v>151</v>
      </c>
      <c r="B171" s="43">
        <v>678</v>
      </c>
      <c r="C171" s="44">
        <v>709.44700000000012</v>
      </c>
      <c r="D171" s="43"/>
      <c r="E171" s="43">
        <v>0</v>
      </c>
      <c r="F171" s="43"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1"/>
  <sheetViews>
    <sheetView showRuler="0" zoomScale="75" workbookViewId="0"/>
  </sheetViews>
  <sheetFormatPr defaultColWidth="10.796875" defaultRowHeight="15.6"/>
  <cols>
    <col min="1" max="1" width="19.19921875" style="36" customWidth="1"/>
    <col min="2" max="2" width="10.796875" style="36"/>
    <col min="3" max="3" width="10.796875" style="41"/>
    <col min="4" max="4" width="10.796875" style="36"/>
    <col min="5" max="5" width="10.796875" style="39"/>
    <col min="6" max="16384" width="10.796875" style="36"/>
  </cols>
  <sheetData>
    <row r="1" spans="1:7" ht="62.4">
      <c r="A1" s="247" t="s">
        <v>0</v>
      </c>
      <c r="B1" s="131" t="s">
        <v>150</v>
      </c>
      <c r="C1" s="144" t="s">
        <v>189</v>
      </c>
      <c r="D1" s="131" t="s">
        <v>146</v>
      </c>
      <c r="E1" s="145" t="s">
        <v>241</v>
      </c>
      <c r="F1" s="131" t="s">
        <v>160</v>
      </c>
    </row>
    <row r="2" spans="1:7">
      <c r="A2" s="36" t="s">
        <v>152</v>
      </c>
      <c r="B2" s="37">
        <v>7</v>
      </c>
      <c r="C2" s="40">
        <v>8.7584</v>
      </c>
      <c r="D2" s="37">
        <v>0</v>
      </c>
      <c r="E2" s="38">
        <v>0</v>
      </c>
      <c r="F2" s="37">
        <v>323</v>
      </c>
    </row>
    <row r="3" spans="1:7">
      <c r="A3" s="36" t="s">
        <v>152</v>
      </c>
      <c r="B3" s="37">
        <v>17</v>
      </c>
      <c r="C3" s="40">
        <v>16.432400000000001</v>
      </c>
      <c r="D3" s="37">
        <v>0</v>
      </c>
      <c r="E3" s="38">
        <v>0</v>
      </c>
      <c r="F3" s="37">
        <v>0</v>
      </c>
    </row>
    <row r="4" spans="1:7">
      <c r="A4" s="36" t="s">
        <v>152</v>
      </c>
      <c r="B4" s="37">
        <v>24</v>
      </c>
      <c r="C4" s="40">
        <v>21.804200000000002</v>
      </c>
      <c r="D4" s="37">
        <v>0</v>
      </c>
      <c r="E4" s="38">
        <v>0</v>
      </c>
      <c r="F4" s="37">
        <v>0</v>
      </c>
    </row>
    <row r="5" spans="1:7">
      <c r="A5" s="36" t="s">
        <v>152</v>
      </c>
      <c r="B5" s="37">
        <v>31</v>
      </c>
      <c r="C5" s="40">
        <v>27.176000000000002</v>
      </c>
      <c r="D5" s="37">
        <v>0</v>
      </c>
      <c r="E5" s="38">
        <v>0</v>
      </c>
      <c r="F5" s="37">
        <v>0</v>
      </c>
    </row>
    <row r="6" spans="1:7">
      <c r="A6" s="36" t="s">
        <v>152</v>
      </c>
      <c r="B6" s="37">
        <v>38</v>
      </c>
      <c r="C6" s="40">
        <v>32.547799999999995</v>
      </c>
      <c r="D6" s="37">
        <v>0</v>
      </c>
      <c r="E6" s="38">
        <v>0</v>
      </c>
      <c r="F6" s="37">
        <v>25</v>
      </c>
    </row>
    <row r="7" spans="1:7">
      <c r="A7" s="36" t="s">
        <v>152</v>
      </c>
      <c r="B7" s="37">
        <v>45</v>
      </c>
      <c r="C7" s="40">
        <v>37.919600000000003</v>
      </c>
      <c r="D7" s="37">
        <v>0</v>
      </c>
      <c r="E7" s="38">
        <v>0</v>
      </c>
      <c r="F7" s="37">
        <v>443</v>
      </c>
    </row>
    <row r="8" spans="1:7">
      <c r="A8" s="36" t="s">
        <v>152</v>
      </c>
      <c r="B8" s="37">
        <v>53</v>
      </c>
      <c r="C8" s="40">
        <v>44.058799999999998</v>
      </c>
      <c r="D8" s="37">
        <v>1</v>
      </c>
      <c r="E8" s="38">
        <v>0.32573289902280134</v>
      </c>
      <c r="F8" s="37">
        <v>307</v>
      </c>
    </row>
    <row r="9" spans="1:7">
      <c r="A9" s="36" t="s">
        <v>152</v>
      </c>
      <c r="B9" s="37">
        <v>60</v>
      </c>
      <c r="C9" s="40">
        <v>49.430599999999998</v>
      </c>
      <c r="D9" s="37">
        <v>6</v>
      </c>
      <c r="E9" s="38">
        <v>1.92307692307692</v>
      </c>
      <c r="F9" s="37">
        <v>312</v>
      </c>
      <c r="G9" s="28"/>
    </row>
    <row r="10" spans="1:7">
      <c r="A10" s="36" t="s">
        <v>152</v>
      </c>
      <c r="B10" s="37">
        <v>70</v>
      </c>
      <c r="C10" s="40">
        <v>57.104599999999998</v>
      </c>
      <c r="D10" s="37">
        <v>0</v>
      </c>
      <c r="E10" s="38">
        <v>0</v>
      </c>
      <c r="F10" s="37">
        <v>29</v>
      </c>
    </row>
    <row r="11" spans="1:7">
      <c r="A11" s="36" t="s">
        <v>152</v>
      </c>
      <c r="B11" s="37">
        <v>78.5</v>
      </c>
      <c r="C11" s="40">
        <v>63.627499999999998</v>
      </c>
      <c r="D11" s="37">
        <v>0</v>
      </c>
      <c r="E11" s="38">
        <v>0</v>
      </c>
      <c r="F11" s="37">
        <v>25</v>
      </c>
    </row>
    <row r="12" spans="1:7">
      <c r="A12" s="36" t="s">
        <v>152</v>
      </c>
      <c r="B12" s="37">
        <v>80.5</v>
      </c>
      <c r="C12" s="40">
        <v>65.162300000000002</v>
      </c>
      <c r="D12" s="37">
        <v>0</v>
      </c>
      <c r="E12" s="38">
        <v>0</v>
      </c>
      <c r="F12" s="37">
        <v>114</v>
      </c>
    </row>
    <row r="13" spans="1:7">
      <c r="A13" s="36" t="s">
        <v>152</v>
      </c>
      <c r="B13" s="37">
        <v>81</v>
      </c>
      <c r="C13" s="40">
        <v>65.545999999999992</v>
      </c>
      <c r="D13" s="37">
        <v>0</v>
      </c>
      <c r="E13" s="38">
        <v>0</v>
      </c>
      <c r="F13" s="37">
        <v>321</v>
      </c>
    </row>
    <row r="14" spans="1:7">
      <c r="A14" s="36" t="s">
        <v>152</v>
      </c>
      <c r="B14" s="37">
        <v>86.5</v>
      </c>
      <c r="C14" s="40">
        <v>69.7667</v>
      </c>
      <c r="D14" s="37">
        <v>0</v>
      </c>
      <c r="E14" s="38">
        <v>0</v>
      </c>
      <c r="F14" s="37">
        <v>201</v>
      </c>
    </row>
    <row r="15" spans="1:7">
      <c r="A15" s="36" t="s">
        <v>152</v>
      </c>
      <c r="B15" s="37">
        <v>88</v>
      </c>
      <c r="C15" s="40">
        <v>70.9178</v>
      </c>
      <c r="D15" s="37">
        <v>0</v>
      </c>
      <c r="E15" s="38">
        <v>0</v>
      </c>
      <c r="F15" s="37">
        <v>317</v>
      </c>
    </row>
    <row r="16" spans="1:7">
      <c r="A16" s="36" t="s">
        <v>152</v>
      </c>
      <c r="B16" s="37">
        <v>88.5</v>
      </c>
      <c r="C16" s="40">
        <v>71.301500000000004</v>
      </c>
      <c r="D16" s="37">
        <v>0</v>
      </c>
      <c r="E16" s="38">
        <v>0</v>
      </c>
      <c r="F16" s="37">
        <v>92</v>
      </c>
    </row>
    <row r="17" spans="1:6">
      <c r="A17" s="36" t="s">
        <v>152</v>
      </c>
      <c r="B17" s="37">
        <v>90.5</v>
      </c>
      <c r="C17" s="40">
        <v>72.836299999999994</v>
      </c>
      <c r="D17" s="37">
        <v>0</v>
      </c>
      <c r="E17" s="38">
        <v>0</v>
      </c>
      <c r="F17" s="37">
        <v>244</v>
      </c>
    </row>
    <row r="18" spans="1:6">
      <c r="A18" s="36" t="s">
        <v>152</v>
      </c>
      <c r="B18" s="37">
        <v>91</v>
      </c>
      <c r="C18" s="40">
        <v>73.22</v>
      </c>
      <c r="D18" s="37">
        <v>0</v>
      </c>
      <c r="E18" s="38">
        <v>0</v>
      </c>
      <c r="F18" s="37">
        <v>326</v>
      </c>
    </row>
    <row r="19" spans="1:6">
      <c r="A19" s="36" t="s">
        <v>152</v>
      </c>
      <c r="B19" s="37">
        <v>92.5</v>
      </c>
      <c r="C19" s="40">
        <v>74.371099999999998</v>
      </c>
      <c r="D19" s="37">
        <v>0</v>
      </c>
      <c r="E19" s="38">
        <v>0</v>
      </c>
      <c r="F19" s="37">
        <v>119</v>
      </c>
    </row>
    <row r="20" spans="1:6">
      <c r="A20" s="36" t="s">
        <v>152</v>
      </c>
      <c r="B20" s="37">
        <v>101</v>
      </c>
      <c r="C20" s="40">
        <v>80.894000000000005</v>
      </c>
      <c r="D20" s="37">
        <v>0</v>
      </c>
      <c r="E20" s="38">
        <v>0</v>
      </c>
      <c r="F20" s="37">
        <v>75</v>
      </c>
    </row>
    <row r="21" spans="1:6">
      <c r="A21" s="36" t="s">
        <v>152</v>
      </c>
      <c r="B21" s="37">
        <v>104</v>
      </c>
      <c r="C21" s="40">
        <v>83.196200000000005</v>
      </c>
      <c r="D21" s="37">
        <v>16</v>
      </c>
      <c r="E21" s="38">
        <v>7.7669902912621351</v>
      </c>
      <c r="F21" s="37">
        <v>206</v>
      </c>
    </row>
    <row r="22" spans="1:6">
      <c r="A22" s="36" t="s">
        <v>152</v>
      </c>
      <c r="B22" s="37">
        <v>106</v>
      </c>
      <c r="C22" s="40">
        <v>84.730999999999995</v>
      </c>
      <c r="D22" s="37">
        <v>21</v>
      </c>
      <c r="E22" s="38">
        <v>10.047846889952153</v>
      </c>
      <c r="F22" s="37">
        <v>209</v>
      </c>
    </row>
    <row r="23" spans="1:6">
      <c r="A23" s="36" t="s">
        <v>152</v>
      </c>
      <c r="B23" s="37">
        <v>108</v>
      </c>
      <c r="C23" s="40">
        <v>86.265799999999999</v>
      </c>
      <c r="D23" s="37">
        <v>19</v>
      </c>
      <c r="E23" s="38">
        <v>16.239316239316238</v>
      </c>
      <c r="F23" s="37">
        <v>117</v>
      </c>
    </row>
    <row r="24" spans="1:6">
      <c r="A24" s="36" t="s">
        <v>152</v>
      </c>
      <c r="B24" s="37">
        <v>111</v>
      </c>
      <c r="C24" s="40">
        <v>88.567999999999998</v>
      </c>
      <c r="D24" s="37">
        <v>56</v>
      </c>
      <c r="E24" s="38">
        <v>15.774647887323944</v>
      </c>
      <c r="F24" s="37">
        <v>355</v>
      </c>
    </row>
    <row r="25" spans="1:6">
      <c r="A25" s="36" t="s">
        <v>152</v>
      </c>
      <c r="B25" s="37">
        <v>114</v>
      </c>
      <c r="C25" s="40">
        <v>90.870199999999997</v>
      </c>
      <c r="D25" s="37">
        <v>21</v>
      </c>
      <c r="E25" s="38">
        <v>37.5</v>
      </c>
      <c r="F25" s="37">
        <v>56</v>
      </c>
    </row>
    <row r="26" spans="1:6">
      <c r="A26" s="36" t="s">
        <v>152</v>
      </c>
      <c r="B26" s="37">
        <v>116</v>
      </c>
      <c r="C26" s="40">
        <v>92.405000000000001</v>
      </c>
      <c r="D26" s="37">
        <v>0</v>
      </c>
      <c r="E26" s="38">
        <v>0</v>
      </c>
      <c r="F26" s="37">
        <v>0</v>
      </c>
    </row>
    <row r="27" spans="1:6">
      <c r="A27" s="36" t="s">
        <v>152</v>
      </c>
      <c r="B27" s="37">
        <v>118</v>
      </c>
      <c r="C27" s="40">
        <v>93.939799999999991</v>
      </c>
      <c r="D27" s="37">
        <v>0</v>
      </c>
      <c r="E27" s="38">
        <v>0</v>
      </c>
      <c r="F27" s="37">
        <v>0</v>
      </c>
    </row>
    <row r="28" spans="1:6">
      <c r="A28" s="36" t="s">
        <v>152</v>
      </c>
      <c r="B28" s="37">
        <v>120</v>
      </c>
      <c r="C28" s="40">
        <v>95.474599999999995</v>
      </c>
      <c r="D28" s="37">
        <v>0</v>
      </c>
      <c r="E28" s="38">
        <v>0</v>
      </c>
      <c r="F28" s="37">
        <v>0</v>
      </c>
    </row>
    <row r="29" spans="1:6">
      <c r="A29" s="36" t="s">
        <v>152</v>
      </c>
      <c r="B29" s="37">
        <v>121</v>
      </c>
      <c r="C29" s="40">
        <v>96.242000000000004</v>
      </c>
      <c r="D29" s="37">
        <v>0</v>
      </c>
      <c r="E29" s="38">
        <v>0</v>
      </c>
      <c r="F29" s="37">
        <v>0</v>
      </c>
    </row>
    <row r="30" spans="1:6">
      <c r="A30" s="36" t="s">
        <v>152</v>
      </c>
      <c r="B30" s="37">
        <v>122</v>
      </c>
      <c r="C30" s="40">
        <v>97.009399999999999</v>
      </c>
      <c r="D30" s="37">
        <v>0</v>
      </c>
      <c r="E30" s="38">
        <v>0</v>
      </c>
      <c r="F30" s="37">
        <v>0</v>
      </c>
    </row>
    <row r="31" spans="1:6">
      <c r="A31" s="36" t="s">
        <v>152</v>
      </c>
      <c r="B31" s="37">
        <v>124</v>
      </c>
      <c r="C31" s="40">
        <v>98.544200000000004</v>
      </c>
      <c r="D31" s="37">
        <v>0</v>
      </c>
      <c r="E31" s="38">
        <v>0</v>
      </c>
      <c r="F31" s="37">
        <v>0</v>
      </c>
    </row>
    <row r="32" spans="1:6">
      <c r="A32" s="36" t="s">
        <v>152</v>
      </c>
      <c r="B32" s="37">
        <v>126</v>
      </c>
      <c r="C32" s="40">
        <v>100.07899999999999</v>
      </c>
      <c r="D32" s="37">
        <v>0</v>
      </c>
      <c r="E32" s="38">
        <v>0</v>
      </c>
      <c r="F32" s="37">
        <v>0</v>
      </c>
    </row>
    <row r="33" spans="1:6">
      <c r="A33" s="36" t="s">
        <v>152</v>
      </c>
      <c r="B33" s="37">
        <v>128</v>
      </c>
      <c r="C33" s="40">
        <v>101.6138</v>
      </c>
      <c r="D33" s="37">
        <v>0</v>
      </c>
      <c r="E33" s="38">
        <v>0</v>
      </c>
      <c r="F33" s="37">
        <v>0</v>
      </c>
    </row>
    <row r="34" spans="1:6">
      <c r="A34" s="36" t="s">
        <v>152</v>
      </c>
      <c r="B34" s="37">
        <v>130</v>
      </c>
      <c r="C34" s="40">
        <v>103.1486</v>
      </c>
      <c r="D34" s="37">
        <v>0</v>
      </c>
      <c r="E34" s="38">
        <v>0</v>
      </c>
      <c r="F34" s="37">
        <v>0</v>
      </c>
    </row>
    <row r="35" spans="1:6">
      <c r="A35" s="36" t="s">
        <v>152</v>
      </c>
      <c r="B35" s="37">
        <v>132</v>
      </c>
      <c r="C35" s="40">
        <v>104.68339999999999</v>
      </c>
      <c r="D35" s="37">
        <v>0</v>
      </c>
      <c r="E35" s="38">
        <v>0</v>
      </c>
      <c r="F35" s="37">
        <v>0</v>
      </c>
    </row>
    <row r="36" spans="1:6">
      <c r="A36" s="36" t="s">
        <v>152</v>
      </c>
      <c r="B36" s="37">
        <v>134</v>
      </c>
      <c r="C36" s="40">
        <v>106.2182</v>
      </c>
      <c r="D36" s="37">
        <v>0</v>
      </c>
      <c r="E36" s="38">
        <v>0</v>
      </c>
      <c r="F36" s="37">
        <v>0</v>
      </c>
    </row>
    <row r="37" spans="1:6">
      <c r="A37" s="36" t="s">
        <v>152</v>
      </c>
      <c r="B37" s="37">
        <v>138</v>
      </c>
      <c r="C37" s="40">
        <v>109.2878</v>
      </c>
      <c r="D37" s="37">
        <v>0</v>
      </c>
      <c r="E37" s="38">
        <v>0</v>
      </c>
      <c r="F37" s="37">
        <v>0</v>
      </c>
    </row>
    <row r="38" spans="1:6">
      <c r="A38" s="36" t="s">
        <v>152</v>
      </c>
      <c r="B38" s="37">
        <v>141</v>
      </c>
      <c r="C38" s="40">
        <v>111.59</v>
      </c>
      <c r="D38" s="37">
        <v>1</v>
      </c>
      <c r="E38" s="38">
        <v>0.50251256281407031</v>
      </c>
      <c r="F38" s="37">
        <v>199</v>
      </c>
    </row>
    <row r="39" spans="1:6">
      <c r="A39" s="36" t="s">
        <v>152</v>
      </c>
      <c r="B39" s="37">
        <v>143</v>
      </c>
      <c r="C39" s="40">
        <v>113.12479999999999</v>
      </c>
      <c r="D39" s="37">
        <v>3</v>
      </c>
      <c r="E39" s="38">
        <v>13.636363636363635</v>
      </c>
      <c r="F39" s="37">
        <v>22</v>
      </c>
    </row>
    <row r="40" spans="1:6">
      <c r="A40" s="36" t="s">
        <v>152</v>
      </c>
      <c r="B40" s="37">
        <v>148</v>
      </c>
      <c r="C40" s="40">
        <v>116.9618</v>
      </c>
      <c r="D40" s="37">
        <v>0</v>
      </c>
      <c r="E40" s="38">
        <v>0</v>
      </c>
      <c r="F40" s="37">
        <v>35</v>
      </c>
    </row>
    <row r="41" spans="1:6">
      <c r="A41" s="36" t="s">
        <v>152</v>
      </c>
      <c r="B41" s="37">
        <v>151</v>
      </c>
      <c r="C41" s="40">
        <v>119.264</v>
      </c>
      <c r="D41" s="37">
        <v>0</v>
      </c>
      <c r="E41" s="38">
        <v>0</v>
      </c>
      <c r="F41" s="37">
        <v>41</v>
      </c>
    </row>
    <row r="42" spans="1:6">
      <c r="A42" s="36" t="s">
        <v>152</v>
      </c>
      <c r="B42" s="37">
        <v>154.5</v>
      </c>
      <c r="C42" s="40">
        <v>121.9499</v>
      </c>
      <c r="D42" s="37">
        <v>0</v>
      </c>
      <c r="E42" s="38">
        <v>0</v>
      </c>
      <c r="F42" s="37">
        <v>66</v>
      </c>
    </row>
    <row r="43" spans="1:6">
      <c r="A43" s="36" t="s">
        <v>152</v>
      </c>
      <c r="B43" s="37">
        <v>155</v>
      </c>
      <c r="C43" s="40">
        <v>122.33359999999999</v>
      </c>
      <c r="D43" s="37">
        <v>0</v>
      </c>
      <c r="E43" s="38">
        <v>0</v>
      </c>
      <c r="F43" s="37">
        <v>438</v>
      </c>
    </row>
    <row r="44" spans="1:6">
      <c r="A44" s="36" t="s">
        <v>152</v>
      </c>
      <c r="B44" s="37">
        <v>156.5</v>
      </c>
      <c r="C44" s="40">
        <v>123.4847</v>
      </c>
      <c r="D44" s="37">
        <v>0</v>
      </c>
      <c r="E44" s="38">
        <v>0</v>
      </c>
      <c r="F44" s="37">
        <v>292</v>
      </c>
    </row>
    <row r="45" spans="1:6">
      <c r="A45" s="36" t="s">
        <v>152</v>
      </c>
      <c r="B45" s="37">
        <v>158.5</v>
      </c>
      <c r="C45" s="40">
        <v>125.01949999999999</v>
      </c>
      <c r="D45" s="37">
        <v>0</v>
      </c>
      <c r="E45" s="38">
        <v>0</v>
      </c>
      <c r="F45" s="37">
        <v>311</v>
      </c>
    </row>
    <row r="46" spans="1:6">
      <c r="A46" s="36" t="s">
        <v>152</v>
      </c>
      <c r="B46" s="37">
        <v>159</v>
      </c>
      <c r="C46" s="40">
        <v>125.4032</v>
      </c>
      <c r="D46" s="37">
        <v>0</v>
      </c>
      <c r="E46" s="38">
        <v>0</v>
      </c>
      <c r="F46" s="37">
        <v>263</v>
      </c>
    </row>
    <row r="47" spans="1:6">
      <c r="A47" s="36" t="s">
        <v>152</v>
      </c>
      <c r="B47" s="37">
        <v>160.5</v>
      </c>
      <c r="C47" s="40">
        <v>126.5543</v>
      </c>
      <c r="D47" s="37">
        <v>0</v>
      </c>
      <c r="E47" s="38">
        <v>0</v>
      </c>
      <c r="F47" s="37">
        <v>355</v>
      </c>
    </row>
    <row r="48" spans="1:6">
      <c r="A48" s="36" t="s">
        <v>152</v>
      </c>
      <c r="B48" s="37">
        <v>162.5</v>
      </c>
      <c r="C48" s="40">
        <v>128.0891</v>
      </c>
      <c r="D48" s="37">
        <v>0</v>
      </c>
      <c r="E48" s="38">
        <v>0</v>
      </c>
      <c r="F48" s="37">
        <v>119</v>
      </c>
    </row>
    <row r="49" spans="1:6">
      <c r="A49" s="36" t="s">
        <v>152</v>
      </c>
      <c r="B49" s="37">
        <v>164.5</v>
      </c>
      <c r="C49" s="40">
        <v>129.62389999999999</v>
      </c>
      <c r="D49" s="37">
        <v>0</v>
      </c>
      <c r="E49" s="38">
        <v>0</v>
      </c>
      <c r="F49" s="37">
        <v>214</v>
      </c>
    </row>
    <row r="50" spans="1:6">
      <c r="A50" s="36" t="s">
        <v>152</v>
      </c>
      <c r="B50" s="37">
        <v>165.5</v>
      </c>
      <c r="C50" s="40">
        <v>130.3913</v>
      </c>
      <c r="D50" s="37">
        <v>0</v>
      </c>
      <c r="E50" s="38">
        <v>0</v>
      </c>
      <c r="F50" s="37">
        <v>44</v>
      </c>
    </row>
    <row r="51" spans="1:6">
      <c r="A51" s="36" t="s">
        <v>152</v>
      </c>
      <c r="B51" s="37">
        <v>167.5</v>
      </c>
      <c r="C51" s="40">
        <v>138.38999999999999</v>
      </c>
      <c r="D51" s="37">
        <v>0</v>
      </c>
      <c r="E51" s="38">
        <v>0</v>
      </c>
      <c r="F51" s="37">
        <v>237</v>
      </c>
    </row>
    <row r="52" spans="1:6">
      <c r="A52" s="36" t="s">
        <v>152</v>
      </c>
      <c r="B52" s="37">
        <v>171.5</v>
      </c>
      <c r="C52" s="40">
        <v>156.38999999999999</v>
      </c>
      <c r="D52" s="37">
        <v>0</v>
      </c>
      <c r="E52" s="38">
        <v>0</v>
      </c>
      <c r="F52" s="37">
        <v>0</v>
      </c>
    </row>
    <row r="53" spans="1:6">
      <c r="A53" s="36" t="s">
        <v>152</v>
      </c>
      <c r="B53" s="37">
        <v>173</v>
      </c>
      <c r="C53" s="40">
        <v>163.89</v>
      </c>
      <c r="D53" s="37">
        <v>0</v>
      </c>
      <c r="E53" s="38">
        <v>0</v>
      </c>
      <c r="F53" s="37">
        <v>0</v>
      </c>
    </row>
    <row r="54" spans="1:6">
      <c r="A54" s="36" t="s">
        <v>152</v>
      </c>
      <c r="B54" s="37">
        <v>173.5</v>
      </c>
      <c r="C54" s="40">
        <v>166.39</v>
      </c>
      <c r="D54" s="37">
        <v>0</v>
      </c>
      <c r="E54" s="38">
        <v>0</v>
      </c>
      <c r="F54" s="37">
        <v>0</v>
      </c>
    </row>
    <row r="55" spans="1:6">
      <c r="A55" s="36" t="s">
        <v>152</v>
      </c>
      <c r="B55" s="37">
        <v>175</v>
      </c>
      <c r="C55" s="40">
        <v>173.89</v>
      </c>
      <c r="D55" s="37">
        <v>0</v>
      </c>
      <c r="E55" s="38">
        <v>0</v>
      </c>
      <c r="F55" s="37">
        <v>0</v>
      </c>
    </row>
    <row r="56" spans="1:6">
      <c r="A56" s="36" t="s">
        <v>152</v>
      </c>
      <c r="B56" s="37">
        <v>175.5</v>
      </c>
      <c r="C56" s="40">
        <v>176.39</v>
      </c>
      <c r="D56" s="37">
        <v>0</v>
      </c>
      <c r="E56" s="38">
        <v>0</v>
      </c>
      <c r="F56" s="37">
        <v>0</v>
      </c>
    </row>
    <row r="57" spans="1:6">
      <c r="A57" s="36" t="s">
        <v>152</v>
      </c>
      <c r="B57" s="37">
        <v>177.5</v>
      </c>
      <c r="C57" s="40">
        <v>178.3913</v>
      </c>
      <c r="D57" s="37">
        <v>0</v>
      </c>
      <c r="E57" s="38">
        <v>0</v>
      </c>
      <c r="F57" s="37">
        <v>82</v>
      </c>
    </row>
    <row r="58" spans="1:6">
      <c r="A58" s="36" t="s">
        <v>152</v>
      </c>
      <c r="B58" s="37">
        <v>180</v>
      </c>
      <c r="C58" s="40">
        <v>180.8913</v>
      </c>
      <c r="D58" s="37">
        <v>0</v>
      </c>
      <c r="E58" s="38">
        <v>0</v>
      </c>
      <c r="F58" s="37">
        <v>580</v>
      </c>
    </row>
    <row r="59" spans="1:6">
      <c r="A59" s="36" t="s">
        <v>152</v>
      </c>
      <c r="B59" s="37">
        <v>189</v>
      </c>
      <c r="C59" s="40">
        <v>189.8913</v>
      </c>
      <c r="D59" s="37">
        <v>0</v>
      </c>
      <c r="E59" s="38">
        <v>0</v>
      </c>
      <c r="F59" s="37">
        <v>313</v>
      </c>
    </row>
    <row r="60" spans="1:6">
      <c r="A60" s="36" t="s">
        <v>152</v>
      </c>
      <c r="B60" s="37">
        <v>195.5</v>
      </c>
      <c r="C60" s="40">
        <v>196.3913</v>
      </c>
      <c r="D60" s="37">
        <v>0</v>
      </c>
      <c r="E60" s="38">
        <v>0</v>
      </c>
      <c r="F60" s="37">
        <v>47</v>
      </c>
    </row>
    <row r="61" spans="1:6">
      <c r="A61" s="36" t="s">
        <v>152</v>
      </c>
      <c r="B61" s="37">
        <v>198.5</v>
      </c>
      <c r="C61" s="40">
        <v>199.3913</v>
      </c>
      <c r="D61" s="37">
        <v>0</v>
      </c>
      <c r="E61" s="38">
        <v>0</v>
      </c>
      <c r="F61" s="37">
        <v>50</v>
      </c>
    </row>
    <row r="62" spans="1:6">
      <c r="A62" s="36" t="s">
        <v>152</v>
      </c>
      <c r="B62" s="37">
        <v>200.5</v>
      </c>
      <c r="C62" s="40">
        <v>201.3913</v>
      </c>
      <c r="D62" s="37">
        <v>0</v>
      </c>
      <c r="E62" s="38">
        <v>0</v>
      </c>
      <c r="F62" s="37">
        <v>130</v>
      </c>
    </row>
    <row r="63" spans="1:6">
      <c r="A63" s="36" t="s">
        <v>152</v>
      </c>
      <c r="B63" s="37">
        <v>202</v>
      </c>
      <c r="C63" s="40">
        <v>202.8913</v>
      </c>
      <c r="D63" s="37">
        <v>0</v>
      </c>
      <c r="E63" s="38">
        <v>0</v>
      </c>
      <c r="F63" s="37">
        <v>312</v>
      </c>
    </row>
    <row r="64" spans="1:6">
      <c r="A64" s="36" t="s">
        <v>152</v>
      </c>
      <c r="B64" s="37">
        <v>202.5</v>
      </c>
      <c r="C64" s="40">
        <v>203.3913</v>
      </c>
      <c r="D64" s="37">
        <v>0</v>
      </c>
      <c r="E64" s="38">
        <v>0</v>
      </c>
      <c r="F64" s="37">
        <v>267</v>
      </c>
    </row>
    <row r="65" spans="1:6">
      <c r="A65" s="36" t="s">
        <v>152</v>
      </c>
      <c r="B65" s="37">
        <v>204</v>
      </c>
      <c r="C65" s="40">
        <v>204.8913</v>
      </c>
      <c r="D65" s="37">
        <v>0</v>
      </c>
      <c r="E65" s="38">
        <v>0</v>
      </c>
      <c r="F65" s="37">
        <v>317</v>
      </c>
    </row>
    <row r="66" spans="1:6">
      <c r="A66" s="36" t="s">
        <v>152</v>
      </c>
      <c r="B66" s="37">
        <v>211</v>
      </c>
      <c r="C66" s="40">
        <v>217.2148</v>
      </c>
      <c r="D66" s="37">
        <v>0</v>
      </c>
      <c r="E66" s="38">
        <v>0</v>
      </c>
      <c r="F66" s="37">
        <v>315</v>
      </c>
    </row>
    <row r="67" spans="1:6">
      <c r="A67" s="36" t="s">
        <v>152</v>
      </c>
      <c r="B67" s="37">
        <v>218</v>
      </c>
      <c r="C67" s="40">
        <v>232.38239999999999</v>
      </c>
      <c r="D67" s="37">
        <v>0</v>
      </c>
      <c r="E67" s="38">
        <v>0</v>
      </c>
      <c r="F67" s="37">
        <v>313</v>
      </c>
    </row>
    <row r="68" spans="1:6">
      <c r="A68" s="36" t="s">
        <v>152</v>
      </c>
      <c r="B68" s="37">
        <v>220.5</v>
      </c>
      <c r="C68" s="40">
        <v>237.79939999999996</v>
      </c>
      <c r="D68" s="37">
        <v>0</v>
      </c>
      <c r="E68" s="38">
        <v>0</v>
      </c>
      <c r="F68" s="37">
        <v>292</v>
      </c>
    </row>
    <row r="69" spans="1:6">
      <c r="A69" s="36" t="s">
        <v>152</v>
      </c>
      <c r="B69" s="37">
        <v>222.5</v>
      </c>
      <c r="C69" s="40">
        <v>242.13299999999995</v>
      </c>
      <c r="D69" s="37">
        <v>0</v>
      </c>
      <c r="E69" s="38">
        <v>0</v>
      </c>
      <c r="F69" s="37">
        <v>276</v>
      </c>
    </row>
    <row r="70" spans="1:6">
      <c r="A70" s="36" t="s">
        <v>152</v>
      </c>
      <c r="B70" s="37">
        <v>224.5</v>
      </c>
      <c r="C70" s="40">
        <v>246.4666</v>
      </c>
      <c r="D70" s="37">
        <v>0</v>
      </c>
      <c r="E70" s="38">
        <v>0</v>
      </c>
      <c r="F70" s="37">
        <v>216</v>
      </c>
    </row>
    <row r="71" spans="1:6">
      <c r="A71" s="36" t="s">
        <v>152</v>
      </c>
      <c r="B71" s="37">
        <v>225</v>
      </c>
      <c r="C71" s="40">
        <v>247.54999999999998</v>
      </c>
      <c r="D71" s="37">
        <v>0</v>
      </c>
      <c r="E71" s="38">
        <v>0</v>
      </c>
      <c r="F71" s="37">
        <v>574</v>
      </c>
    </row>
    <row r="72" spans="1:6">
      <c r="A72" s="36" t="s">
        <v>152</v>
      </c>
      <c r="B72" s="37">
        <v>226.5</v>
      </c>
      <c r="C72" s="40">
        <v>250.80019999999999</v>
      </c>
      <c r="D72" s="37">
        <v>0</v>
      </c>
      <c r="E72" s="38">
        <v>0</v>
      </c>
      <c r="F72" s="37">
        <v>184</v>
      </c>
    </row>
    <row r="73" spans="1:6">
      <c r="A73" s="36" t="s">
        <v>152</v>
      </c>
      <c r="B73" s="37">
        <v>229</v>
      </c>
      <c r="C73" s="40">
        <v>256.21719999999993</v>
      </c>
      <c r="D73" s="37">
        <v>0</v>
      </c>
      <c r="E73" s="38">
        <v>0</v>
      </c>
      <c r="F73" s="37">
        <v>292</v>
      </c>
    </row>
    <row r="74" spans="1:6">
      <c r="A74" s="36" t="s">
        <v>152</v>
      </c>
      <c r="B74" s="37">
        <v>230.5</v>
      </c>
      <c r="C74" s="40">
        <v>259.4674</v>
      </c>
      <c r="D74" s="37">
        <v>0</v>
      </c>
      <c r="E74" s="38">
        <v>0</v>
      </c>
      <c r="F74" s="37">
        <v>43</v>
      </c>
    </row>
    <row r="75" spans="1:6">
      <c r="A75" s="36" t="s">
        <v>152</v>
      </c>
      <c r="B75" s="37">
        <v>233.5</v>
      </c>
      <c r="C75" s="40">
        <v>265.96780000000001</v>
      </c>
      <c r="D75" s="37">
        <v>0</v>
      </c>
      <c r="E75" s="38">
        <v>0</v>
      </c>
      <c r="F75" s="37">
        <v>45</v>
      </c>
    </row>
    <row r="76" spans="1:6">
      <c r="A76" s="36" t="s">
        <v>152</v>
      </c>
      <c r="B76" s="37">
        <v>235</v>
      </c>
      <c r="C76" s="40">
        <v>269.21799999999996</v>
      </c>
      <c r="D76" s="37">
        <v>0</v>
      </c>
      <c r="E76" s="38">
        <v>0</v>
      </c>
      <c r="F76" s="37">
        <v>107</v>
      </c>
    </row>
    <row r="77" spans="1:6">
      <c r="A77" s="36" t="s">
        <v>152</v>
      </c>
      <c r="B77" s="37">
        <v>240.5</v>
      </c>
      <c r="C77" s="40">
        <v>281.13539999999989</v>
      </c>
      <c r="D77" s="37">
        <v>0</v>
      </c>
      <c r="E77" s="38">
        <v>0</v>
      </c>
      <c r="F77" s="37">
        <v>51</v>
      </c>
    </row>
    <row r="78" spans="1:6">
      <c r="A78" s="36" t="s">
        <v>152</v>
      </c>
      <c r="B78" s="37">
        <v>242</v>
      </c>
      <c r="C78" s="40">
        <v>284.38559999999995</v>
      </c>
      <c r="D78" s="37">
        <v>0</v>
      </c>
      <c r="E78" s="38">
        <v>0</v>
      </c>
      <c r="F78" s="37">
        <v>204</v>
      </c>
    </row>
    <row r="79" spans="1:6">
      <c r="A79" s="36" t="s">
        <v>152</v>
      </c>
      <c r="B79" s="37">
        <v>242.5</v>
      </c>
      <c r="C79" s="40">
        <v>285.46899999999994</v>
      </c>
      <c r="D79" s="37">
        <v>0</v>
      </c>
      <c r="E79" s="38">
        <v>0</v>
      </c>
      <c r="F79" s="37">
        <v>149</v>
      </c>
    </row>
    <row r="80" spans="1:6">
      <c r="A80" s="36" t="s">
        <v>152</v>
      </c>
      <c r="B80" s="37">
        <v>244.5</v>
      </c>
      <c r="C80" s="40">
        <v>289.80259999999998</v>
      </c>
      <c r="D80" s="37">
        <v>0</v>
      </c>
      <c r="E80" s="38">
        <v>0</v>
      </c>
      <c r="F80" s="37">
        <v>249</v>
      </c>
    </row>
    <row r="81" spans="1:6">
      <c r="A81" s="36" t="s">
        <v>152</v>
      </c>
      <c r="B81" s="37">
        <v>248.5</v>
      </c>
      <c r="C81" s="40">
        <v>298.46979999999996</v>
      </c>
      <c r="D81" s="37">
        <v>0</v>
      </c>
      <c r="E81" s="38">
        <v>0</v>
      </c>
      <c r="F81" s="37">
        <v>33</v>
      </c>
    </row>
    <row r="82" spans="1:6">
      <c r="A82" s="36" t="s">
        <v>152</v>
      </c>
      <c r="B82" s="37">
        <v>250</v>
      </c>
      <c r="C82" s="40">
        <v>299</v>
      </c>
      <c r="D82" s="37">
        <v>0</v>
      </c>
      <c r="E82" s="38">
        <v>0</v>
      </c>
      <c r="F82" s="37">
        <v>443</v>
      </c>
    </row>
    <row r="83" spans="1:6">
      <c r="A83" s="36" t="s">
        <v>152</v>
      </c>
      <c r="B83" s="37">
        <v>250.5</v>
      </c>
      <c r="C83" s="40">
        <v>299.86625000000004</v>
      </c>
      <c r="D83" s="37">
        <v>0</v>
      </c>
      <c r="E83" s="38">
        <v>0</v>
      </c>
      <c r="F83" s="37">
        <v>37</v>
      </c>
    </row>
    <row r="84" spans="1:6">
      <c r="A84" s="36" t="s">
        <v>152</v>
      </c>
      <c r="B84" s="37">
        <v>255</v>
      </c>
      <c r="C84" s="40">
        <v>303.11750000000001</v>
      </c>
      <c r="D84" s="37">
        <v>0</v>
      </c>
      <c r="E84" s="38">
        <v>0</v>
      </c>
      <c r="F84" s="37">
        <v>579</v>
      </c>
    </row>
    <row r="85" spans="1:6">
      <c r="A85" s="36" t="s">
        <v>152</v>
      </c>
      <c r="B85" s="37">
        <v>256.5</v>
      </c>
      <c r="C85" s="40">
        <v>304.20125000000002</v>
      </c>
      <c r="D85" s="37">
        <v>0</v>
      </c>
      <c r="E85" s="38">
        <v>0</v>
      </c>
      <c r="F85" s="37">
        <v>277</v>
      </c>
    </row>
    <row r="86" spans="1:6">
      <c r="A86" s="36" t="s">
        <v>152</v>
      </c>
      <c r="B86" s="37">
        <v>258.5</v>
      </c>
      <c r="C86" s="40">
        <v>305.64625000000001</v>
      </c>
      <c r="D86" s="37">
        <v>0</v>
      </c>
      <c r="E86" s="38">
        <v>0</v>
      </c>
      <c r="F86" s="37">
        <v>366</v>
      </c>
    </row>
    <row r="87" spans="1:6">
      <c r="A87" s="36" t="s">
        <v>152</v>
      </c>
      <c r="B87" s="37">
        <v>260.5</v>
      </c>
      <c r="C87" s="40">
        <v>307.09125</v>
      </c>
      <c r="D87" s="37">
        <v>0</v>
      </c>
      <c r="E87" s="38">
        <v>0</v>
      </c>
      <c r="F87" s="37">
        <v>398</v>
      </c>
    </row>
    <row r="88" spans="1:6">
      <c r="A88" s="36" t="s">
        <v>152</v>
      </c>
      <c r="B88" s="37">
        <v>262</v>
      </c>
      <c r="C88" s="40">
        <v>308.17500000000001</v>
      </c>
      <c r="D88" s="37">
        <v>0</v>
      </c>
      <c r="E88" s="38">
        <v>0</v>
      </c>
      <c r="F88" s="37">
        <v>584</v>
      </c>
    </row>
    <row r="89" spans="1:6">
      <c r="A89" s="36" t="s">
        <v>152</v>
      </c>
      <c r="B89" s="37">
        <v>262.5</v>
      </c>
      <c r="C89" s="40">
        <v>308.53625</v>
      </c>
      <c r="D89" s="37">
        <v>0</v>
      </c>
      <c r="E89" s="38">
        <v>0</v>
      </c>
      <c r="F89" s="37">
        <v>435</v>
      </c>
    </row>
    <row r="90" spans="1:6">
      <c r="A90" s="36" t="s">
        <v>152</v>
      </c>
      <c r="B90" s="37">
        <v>264.5</v>
      </c>
      <c r="C90" s="40">
        <v>309.98125000000005</v>
      </c>
      <c r="D90" s="37">
        <v>0</v>
      </c>
      <c r="E90" s="38">
        <v>0</v>
      </c>
      <c r="F90" s="37">
        <v>368</v>
      </c>
    </row>
    <row r="91" spans="1:6">
      <c r="A91" s="36" t="s">
        <v>152</v>
      </c>
      <c r="B91" s="37">
        <v>269</v>
      </c>
      <c r="C91" s="40">
        <v>313.23250000000002</v>
      </c>
      <c r="D91" s="37">
        <v>0</v>
      </c>
      <c r="E91" s="38">
        <v>0</v>
      </c>
      <c r="F91" s="37">
        <v>631</v>
      </c>
    </row>
    <row r="92" spans="1:6">
      <c r="A92" s="36" t="s">
        <v>152</v>
      </c>
      <c r="B92" s="37">
        <v>272</v>
      </c>
      <c r="C92" s="40">
        <v>315.39999999999998</v>
      </c>
      <c r="D92" s="37">
        <v>0</v>
      </c>
      <c r="E92" s="38">
        <v>0</v>
      </c>
      <c r="F92" s="37">
        <v>884</v>
      </c>
    </row>
    <row r="93" spans="1:6">
      <c r="A93" s="36" t="s">
        <v>152</v>
      </c>
      <c r="B93" s="37">
        <v>276.5</v>
      </c>
      <c r="C93" s="40">
        <v>318.65125</v>
      </c>
      <c r="D93" s="37">
        <v>0</v>
      </c>
      <c r="E93" s="38">
        <v>0</v>
      </c>
      <c r="F93" s="37">
        <v>369</v>
      </c>
    </row>
    <row r="94" spans="1:6">
      <c r="A94" s="36" t="s">
        <v>152</v>
      </c>
      <c r="B94" s="37">
        <v>278.5</v>
      </c>
      <c r="C94" s="40">
        <v>320.09625</v>
      </c>
      <c r="D94" s="37">
        <v>0</v>
      </c>
      <c r="E94" s="38">
        <v>0</v>
      </c>
      <c r="F94" s="37">
        <v>415</v>
      </c>
    </row>
    <row r="95" spans="1:6">
      <c r="A95" s="36" t="s">
        <v>152</v>
      </c>
      <c r="B95" s="37">
        <v>280.5</v>
      </c>
      <c r="C95" s="40">
        <v>321.54124999999999</v>
      </c>
      <c r="D95" s="37">
        <v>0</v>
      </c>
      <c r="E95" s="38">
        <v>0</v>
      </c>
      <c r="F95" s="37">
        <v>142</v>
      </c>
    </row>
    <row r="96" spans="1:6">
      <c r="A96" s="36" t="s">
        <v>152</v>
      </c>
      <c r="B96" s="37">
        <v>281</v>
      </c>
      <c r="C96" s="40">
        <v>321.90250000000003</v>
      </c>
      <c r="D96" s="37">
        <v>0</v>
      </c>
      <c r="E96" s="38">
        <v>0</v>
      </c>
      <c r="F96" s="37">
        <v>330</v>
      </c>
    </row>
    <row r="97" spans="1:6">
      <c r="A97" s="36" t="s">
        <v>152</v>
      </c>
      <c r="B97" s="37">
        <v>282.5</v>
      </c>
      <c r="C97" s="40">
        <v>322.98625000000004</v>
      </c>
      <c r="D97" s="37">
        <v>0</v>
      </c>
      <c r="E97" s="38">
        <v>0</v>
      </c>
      <c r="F97" s="37">
        <v>273</v>
      </c>
    </row>
    <row r="98" spans="1:6">
      <c r="A98" s="36" t="s">
        <v>152</v>
      </c>
      <c r="B98" s="37">
        <v>284.5</v>
      </c>
      <c r="C98" s="40">
        <v>324.43124999999998</v>
      </c>
      <c r="D98" s="37">
        <v>0</v>
      </c>
      <c r="E98" s="38">
        <v>0</v>
      </c>
      <c r="F98" s="37">
        <v>294</v>
      </c>
    </row>
    <row r="99" spans="1:6">
      <c r="A99" s="36" t="s">
        <v>152</v>
      </c>
      <c r="B99" s="37">
        <v>286</v>
      </c>
      <c r="C99" s="40">
        <v>325.51499999999999</v>
      </c>
      <c r="D99" s="37">
        <v>0</v>
      </c>
      <c r="E99" s="38">
        <v>0</v>
      </c>
      <c r="F99" s="37">
        <v>222</v>
      </c>
    </row>
    <row r="100" spans="1:6">
      <c r="A100" s="36" t="s">
        <v>152</v>
      </c>
      <c r="B100" s="37">
        <v>294</v>
      </c>
      <c r="C100" s="40">
        <v>331.29500000000002</v>
      </c>
      <c r="D100" s="37">
        <v>0</v>
      </c>
      <c r="E100" s="38">
        <v>0</v>
      </c>
      <c r="F100" s="37">
        <v>344</v>
      </c>
    </row>
    <row r="101" spans="1:6">
      <c r="A101" s="36" t="s">
        <v>152</v>
      </c>
      <c r="B101" s="37">
        <v>294.5</v>
      </c>
      <c r="C101" s="40">
        <v>331.65625</v>
      </c>
      <c r="D101" s="37">
        <v>0</v>
      </c>
      <c r="E101" s="38">
        <v>0</v>
      </c>
      <c r="F101" s="37">
        <v>44</v>
      </c>
    </row>
    <row r="102" spans="1:6">
      <c r="A102" s="36" t="s">
        <v>152</v>
      </c>
      <c r="B102" s="37">
        <v>296.5</v>
      </c>
      <c r="C102" s="40">
        <v>333.10124999999999</v>
      </c>
      <c r="D102" s="37">
        <v>0</v>
      </c>
      <c r="E102" s="38">
        <v>0</v>
      </c>
      <c r="F102" s="37">
        <v>343</v>
      </c>
    </row>
    <row r="103" spans="1:6">
      <c r="A103" s="36" t="s">
        <v>152</v>
      </c>
      <c r="B103" s="37">
        <v>298.5</v>
      </c>
      <c r="C103" s="40">
        <v>334.54624999999999</v>
      </c>
      <c r="D103" s="37">
        <v>0</v>
      </c>
      <c r="E103" s="38">
        <v>0</v>
      </c>
      <c r="F103" s="37">
        <v>578</v>
      </c>
    </row>
    <row r="104" spans="1:6">
      <c r="A104" s="36" t="s">
        <v>152</v>
      </c>
      <c r="B104" s="37">
        <v>300.5</v>
      </c>
      <c r="C104" s="40">
        <v>335.99125000000004</v>
      </c>
      <c r="D104" s="37">
        <v>0</v>
      </c>
      <c r="E104" s="38">
        <v>0</v>
      </c>
      <c r="F104" s="37">
        <v>309</v>
      </c>
    </row>
    <row r="105" spans="1:6">
      <c r="A105" s="36" t="s">
        <v>152</v>
      </c>
      <c r="B105" s="37">
        <v>301</v>
      </c>
      <c r="C105" s="40">
        <v>336.35249999999996</v>
      </c>
      <c r="D105" s="37">
        <v>0</v>
      </c>
      <c r="E105" s="38">
        <v>0</v>
      </c>
      <c r="F105" s="37">
        <v>321</v>
      </c>
    </row>
    <row r="106" spans="1:6">
      <c r="A106" s="36" t="s">
        <v>152</v>
      </c>
      <c r="B106" s="37">
        <v>302.5</v>
      </c>
      <c r="C106" s="40">
        <v>337.43624999999997</v>
      </c>
      <c r="D106" s="37">
        <v>0</v>
      </c>
      <c r="E106" s="38">
        <v>0</v>
      </c>
      <c r="F106" s="37">
        <v>297</v>
      </c>
    </row>
    <row r="107" spans="1:6">
      <c r="A107" s="36" t="s">
        <v>152</v>
      </c>
      <c r="B107" s="37">
        <v>304.5</v>
      </c>
      <c r="C107" s="40">
        <v>338.88125000000002</v>
      </c>
      <c r="D107" s="37">
        <v>0</v>
      </c>
      <c r="E107" s="38">
        <v>0</v>
      </c>
      <c r="F107" s="37">
        <v>143</v>
      </c>
    </row>
    <row r="108" spans="1:6">
      <c r="A108" s="36" t="s">
        <v>152</v>
      </c>
      <c r="B108" s="37">
        <v>306.5</v>
      </c>
      <c r="C108" s="40">
        <v>340.32625000000002</v>
      </c>
      <c r="D108" s="37">
        <v>0</v>
      </c>
      <c r="E108" s="38">
        <v>0</v>
      </c>
      <c r="F108" s="37">
        <v>91</v>
      </c>
    </row>
    <row r="109" spans="1:6">
      <c r="A109" s="36" t="s">
        <v>152</v>
      </c>
      <c r="B109" s="37">
        <v>308</v>
      </c>
      <c r="C109" s="40">
        <v>341.40999999999997</v>
      </c>
      <c r="D109" s="37">
        <v>0</v>
      </c>
      <c r="E109" s="38">
        <v>0</v>
      </c>
      <c r="F109" s="37">
        <v>443</v>
      </c>
    </row>
    <row r="110" spans="1:6">
      <c r="A110" s="36" t="s">
        <v>152</v>
      </c>
      <c r="B110" s="37">
        <v>308.5</v>
      </c>
      <c r="C110" s="40">
        <v>341.77125000000001</v>
      </c>
      <c r="D110" s="37">
        <v>0</v>
      </c>
      <c r="E110" s="38">
        <v>0</v>
      </c>
      <c r="F110" s="37">
        <v>197</v>
      </c>
    </row>
    <row r="111" spans="1:6">
      <c r="A111" s="36" t="s">
        <v>152</v>
      </c>
      <c r="B111" s="37">
        <v>312.5</v>
      </c>
      <c r="C111" s="40">
        <v>344.66125</v>
      </c>
      <c r="D111" s="37">
        <v>0</v>
      </c>
      <c r="E111" s="38">
        <v>0</v>
      </c>
      <c r="F111" s="37">
        <v>297</v>
      </c>
    </row>
    <row r="112" spans="1:6">
      <c r="A112" s="36" t="s">
        <v>152</v>
      </c>
      <c r="B112" s="37">
        <v>314.5</v>
      </c>
      <c r="C112" s="40">
        <v>346.10625000000005</v>
      </c>
      <c r="D112" s="37">
        <v>0</v>
      </c>
      <c r="E112" s="38">
        <v>0</v>
      </c>
      <c r="F112" s="37">
        <v>252</v>
      </c>
    </row>
    <row r="113" spans="1:6">
      <c r="A113" s="36" t="s">
        <v>152</v>
      </c>
      <c r="B113" s="37">
        <v>316</v>
      </c>
      <c r="C113" s="40">
        <v>347.19</v>
      </c>
      <c r="D113" s="37">
        <v>0</v>
      </c>
      <c r="E113" s="38">
        <v>0</v>
      </c>
      <c r="F113" s="37">
        <v>293</v>
      </c>
    </row>
    <row r="114" spans="1:6">
      <c r="A114" s="36" t="s">
        <v>152</v>
      </c>
      <c r="B114" s="37">
        <v>316.5</v>
      </c>
      <c r="C114" s="40">
        <v>347.55124999999998</v>
      </c>
      <c r="D114" s="37">
        <v>0</v>
      </c>
      <c r="E114" s="38">
        <v>0</v>
      </c>
      <c r="F114" s="37">
        <v>95</v>
      </c>
    </row>
    <row r="115" spans="1:6">
      <c r="A115" s="36" t="s">
        <v>152</v>
      </c>
      <c r="B115" s="37">
        <v>320.5</v>
      </c>
      <c r="C115" s="40">
        <v>350.44124999999997</v>
      </c>
      <c r="D115" s="37">
        <v>0</v>
      </c>
      <c r="E115" s="38">
        <v>0</v>
      </c>
      <c r="F115" s="37">
        <v>98</v>
      </c>
    </row>
    <row r="116" spans="1:6">
      <c r="A116" s="36" t="s">
        <v>152</v>
      </c>
      <c r="B116" s="37">
        <v>322.5</v>
      </c>
      <c r="C116" s="40">
        <v>351.88625000000002</v>
      </c>
      <c r="D116" s="37">
        <v>0</v>
      </c>
      <c r="E116" s="38">
        <v>0</v>
      </c>
      <c r="F116" s="37">
        <v>126</v>
      </c>
    </row>
    <row r="117" spans="1:6">
      <c r="A117" s="36" t="s">
        <v>152</v>
      </c>
      <c r="B117" s="37">
        <v>323</v>
      </c>
      <c r="C117" s="40">
        <v>352.2475</v>
      </c>
      <c r="D117" s="37">
        <v>0</v>
      </c>
      <c r="E117" s="38">
        <v>0</v>
      </c>
      <c r="F117" s="37">
        <v>279</v>
      </c>
    </row>
    <row r="118" spans="1:6">
      <c r="A118" s="36" t="s">
        <v>152</v>
      </c>
      <c r="B118" s="37">
        <v>324.5</v>
      </c>
      <c r="C118" s="40">
        <v>353.33125000000001</v>
      </c>
      <c r="D118" s="37">
        <v>0</v>
      </c>
      <c r="E118" s="38">
        <v>0</v>
      </c>
      <c r="F118" s="37">
        <v>112</v>
      </c>
    </row>
    <row r="119" spans="1:6">
      <c r="A119" s="36" t="s">
        <v>152</v>
      </c>
      <c r="B119" s="37">
        <v>330</v>
      </c>
      <c r="C119" s="40">
        <v>357.30500000000001</v>
      </c>
      <c r="D119" s="37">
        <v>0</v>
      </c>
      <c r="E119" s="38">
        <v>0</v>
      </c>
      <c r="F119" s="37">
        <v>297</v>
      </c>
    </row>
    <row r="120" spans="1:6">
      <c r="A120" s="36" t="s">
        <v>152</v>
      </c>
      <c r="B120" s="37">
        <v>330.5</v>
      </c>
      <c r="C120" s="40">
        <v>357.66624999999999</v>
      </c>
      <c r="D120" s="37">
        <v>0</v>
      </c>
      <c r="E120" s="38">
        <v>0</v>
      </c>
      <c r="F120" s="37">
        <v>98</v>
      </c>
    </row>
    <row r="121" spans="1:6">
      <c r="A121" s="36" t="s">
        <v>152</v>
      </c>
      <c r="B121" s="37">
        <v>333.5</v>
      </c>
      <c r="C121" s="40">
        <v>359.83375000000001</v>
      </c>
      <c r="D121" s="37">
        <v>0</v>
      </c>
      <c r="E121" s="38">
        <v>0</v>
      </c>
      <c r="F121" s="37">
        <v>69</v>
      </c>
    </row>
    <row r="122" spans="1:6">
      <c r="A122" s="36" t="s">
        <v>152</v>
      </c>
      <c r="B122" s="37">
        <v>336.5</v>
      </c>
      <c r="C122" s="40">
        <v>362.00125000000003</v>
      </c>
      <c r="D122" s="37">
        <v>0</v>
      </c>
      <c r="E122" s="38">
        <v>0</v>
      </c>
      <c r="F122" s="37">
        <v>315</v>
      </c>
    </row>
    <row r="123" spans="1:6">
      <c r="A123" s="36" t="s">
        <v>152</v>
      </c>
      <c r="B123" s="37">
        <v>337</v>
      </c>
      <c r="C123" s="40">
        <v>362.36250000000001</v>
      </c>
      <c r="D123" s="37">
        <v>0</v>
      </c>
      <c r="E123" s="38">
        <v>0</v>
      </c>
      <c r="F123" s="37">
        <v>640</v>
      </c>
    </row>
    <row r="124" spans="1:6">
      <c r="A124" s="36" t="s">
        <v>152</v>
      </c>
      <c r="B124" s="37">
        <v>338.5</v>
      </c>
      <c r="C124" s="40">
        <v>363.44624999999996</v>
      </c>
      <c r="D124" s="37">
        <v>0</v>
      </c>
      <c r="E124" s="38">
        <v>0</v>
      </c>
      <c r="F124" s="37">
        <v>314</v>
      </c>
    </row>
    <row r="125" spans="1:6">
      <c r="A125" s="36" t="s">
        <v>152</v>
      </c>
      <c r="B125" s="37">
        <v>340.5</v>
      </c>
      <c r="C125" s="40">
        <v>364.89125000000001</v>
      </c>
      <c r="D125" s="37">
        <v>0</v>
      </c>
      <c r="E125" s="38">
        <v>0</v>
      </c>
      <c r="F125" s="37">
        <v>310</v>
      </c>
    </row>
    <row r="126" spans="1:6">
      <c r="A126" s="36" t="s">
        <v>152</v>
      </c>
      <c r="B126" s="37">
        <v>342.5</v>
      </c>
      <c r="C126" s="40">
        <v>366.33625000000001</v>
      </c>
      <c r="D126" s="37">
        <v>0</v>
      </c>
      <c r="E126" s="38">
        <v>0</v>
      </c>
      <c r="F126" s="37">
        <v>320</v>
      </c>
    </row>
    <row r="127" spans="1:6">
      <c r="A127" s="36" t="s">
        <v>152</v>
      </c>
      <c r="B127" s="37">
        <v>344</v>
      </c>
      <c r="C127" s="40">
        <v>367.42</v>
      </c>
      <c r="D127" s="37">
        <v>0</v>
      </c>
      <c r="E127" s="38">
        <v>0</v>
      </c>
      <c r="F127" s="37">
        <v>860</v>
      </c>
    </row>
    <row r="128" spans="1:6">
      <c r="A128" s="36" t="s">
        <v>152</v>
      </c>
      <c r="B128" s="37">
        <v>344.5</v>
      </c>
      <c r="C128" s="40">
        <v>367.78125</v>
      </c>
      <c r="D128" s="37">
        <v>0</v>
      </c>
      <c r="E128" s="38">
        <v>0</v>
      </c>
      <c r="F128" s="37">
        <v>318</v>
      </c>
    </row>
    <row r="129" spans="1:6">
      <c r="A129" s="36" t="s">
        <v>152</v>
      </c>
      <c r="B129" s="37">
        <v>345.5</v>
      </c>
      <c r="C129" s="40">
        <v>368.50374999999997</v>
      </c>
      <c r="D129" s="37">
        <v>0</v>
      </c>
      <c r="E129" s="38">
        <v>0</v>
      </c>
      <c r="F129" s="37">
        <v>302</v>
      </c>
    </row>
    <row r="130" spans="1:6">
      <c r="A130" s="36" t="s">
        <v>152</v>
      </c>
      <c r="B130" s="37">
        <v>347.5</v>
      </c>
      <c r="C130" s="40">
        <v>369.94875000000002</v>
      </c>
      <c r="D130" s="37">
        <v>0</v>
      </c>
      <c r="E130" s="38">
        <v>0</v>
      </c>
      <c r="F130" s="37">
        <v>132</v>
      </c>
    </row>
    <row r="131" spans="1:6">
      <c r="A131" s="36" t="s">
        <v>152</v>
      </c>
      <c r="B131" s="37">
        <v>350.5</v>
      </c>
      <c r="C131" s="40">
        <v>372.11625000000004</v>
      </c>
      <c r="D131" s="37">
        <v>0</v>
      </c>
      <c r="E131" s="38">
        <v>0</v>
      </c>
      <c r="F131" s="37">
        <v>45</v>
      </c>
    </row>
    <row r="132" spans="1:6">
      <c r="A132" s="36" t="s">
        <v>152</v>
      </c>
      <c r="B132" s="37">
        <v>351</v>
      </c>
      <c r="C132" s="40">
        <v>372.47750000000002</v>
      </c>
      <c r="D132" s="37">
        <v>0</v>
      </c>
      <c r="E132" s="38">
        <v>0</v>
      </c>
      <c r="F132" s="37">
        <v>545</v>
      </c>
    </row>
    <row r="133" spans="1:6">
      <c r="A133" s="36" t="s">
        <v>152</v>
      </c>
      <c r="B133" s="37">
        <v>358</v>
      </c>
      <c r="C133" s="40">
        <v>377.53500000000003</v>
      </c>
      <c r="D133" s="37">
        <v>0</v>
      </c>
      <c r="E133" s="38">
        <v>0</v>
      </c>
      <c r="F133" s="37">
        <v>122</v>
      </c>
    </row>
    <row r="134" spans="1:6">
      <c r="A134" s="36" t="s">
        <v>152</v>
      </c>
      <c r="B134" s="37">
        <v>360.5</v>
      </c>
      <c r="C134" s="40">
        <v>379.34125</v>
      </c>
      <c r="D134" s="37">
        <v>0</v>
      </c>
      <c r="E134" s="38">
        <v>0</v>
      </c>
      <c r="F134" s="37">
        <v>29</v>
      </c>
    </row>
    <row r="135" spans="1:6">
      <c r="A135" s="36" t="s">
        <v>152</v>
      </c>
      <c r="B135" s="37">
        <v>361</v>
      </c>
      <c r="C135" s="40">
        <v>379.70249999999999</v>
      </c>
      <c r="D135" s="37">
        <v>0</v>
      </c>
      <c r="E135" s="38">
        <v>0</v>
      </c>
      <c r="F135" s="37">
        <v>85</v>
      </c>
    </row>
    <row r="136" spans="1:6">
      <c r="A136" s="36" t="s">
        <v>152</v>
      </c>
      <c r="B136" s="37">
        <v>362.5</v>
      </c>
      <c r="C136" s="40">
        <v>380.78625</v>
      </c>
      <c r="D136" s="37">
        <v>0</v>
      </c>
      <c r="E136" s="38">
        <v>0</v>
      </c>
      <c r="F136" s="37">
        <v>176</v>
      </c>
    </row>
    <row r="137" spans="1:6">
      <c r="A137" s="36" t="s">
        <v>152</v>
      </c>
      <c r="B137" s="37">
        <v>364.5</v>
      </c>
      <c r="C137" s="40">
        <v>382.23124999999999</v>
      </c>
      <c r="D137" s="37">
        <v>0</v>
      </c>
      <c r="E137" s="38">
        <v>0</v>
      </c>
      <c r="F137" s="37">
        <v>184</v>
      </c>
    </row>
    <row r="138" spans="1:6">
      <c r="A138" s="36" t="s">
        <v>152</v>
      </c>
      <c r="B138" s="37">
        <v>366.5</v>
      </c>
      <c r="C138" s="40">
        <v>383.67624999999998</v>
      </c>
      <c r="D138" s="37">
        <v>0</v>
      </c>
      <c r="E138" s="38">
        <v>0</v>
      </c>
      <c r="F138" s="37">
        <v>132</v>
      </c>
    </row>
    <row r="139" spans="1:6">
      <c r="A139" s="36" t="s">
        <v>152</v>
      </c>
      <c r="B139" s="37">
        <v>368</v>
      </c>
      <c r="C139" s="40">
        <v>384.76</v>
      </c>
      <c r="D139" s="37">
        <v>0</v>
      </c>
      <c r="E139" s="38">
        <v>0</v>
      </c>
      <c r="F139" s="37">
        <v>323</v>
      </c>
    </row>
    <row r="140" spans="1:6">
      <c r="A140" s="36" t="s">
        <v>152</v>
      </c>
      <c r="B140" s="37">
        <v>368.5</v>
      </c>
      <c r="C140" s="40">
        <v>385.12125000000003</v>
      </c>
      <c r="D140" s="37">
        <v>0</v>
      </c>
      <c r="E140" s="38">
        <v>0</v>
      </c>
      <c r="F140" s="37">
        <v>81</v>
      </c>
    </row>
    <row r="141" spans="1:6">
      <c r="A141" s="36" t="s">
        <v>152</v>
      </c>
      <c r="B141" s="37">
        <v>370.5</v>
      </c>
      <c r="C141" s="40">
        <v>386.56625000000003</v>
      </c>
      <c r="D141" s="37">
        <v>0</v>
      </c>
      <c r="E141" s="38">
        <v>0</v>
      </c>
      <c r="F141" s="37">
        <v>216</v>
      </c>
    </row>
    <row r="142" spans="1:6">
      <c r="A142" s="36" t="s">
        <v>152</v>
      </c>
      <c r="B142" s="37">
        <v>375</v>
      </c>
      <c r="C142" s="40">
        <v>389.8175</v>
      </c>
      <c r="D142" s="37">
        <v>0</v>
      </c>
      <c r="E142" s="38">
        <v>0</v>
      </c>
      <c r="F142" s="37">
        <v>561</v>
      </c>
    </row>
    <row r="143" spans="1:6">
      <c r="A143" s="36" t="s">
        <v>152</v>
      </c>
      <c r="B143" s="37">
        <v>382.5</v>
      </c>
      <c r="C143" s="40">
        <v>395.23624999999998</v>
      </c>
      <c r="D143" s="37">
        <v>1</v>
      </c>
      <c r="E143" s="38">
        <v>1.1111111111111112</v>
      </c>
      <c r="F143" s="37">
        <v>90</v>
      </c>
    </row>
    <row r="144" spans="1:6">
      <c r="A144" s="36" t="s">
        <v>152</v>
      </c>
      <c r="B144" s="37">
        <v>384</v>
      </c>
      <c r="C144" s="40">
        <v>396.32</v>
      </c>
      <c r="D144" s="37">
        <v>0</v>
      </c>
      <c r="E144" s="38">
        <v>0</v>
      </c>
      <c r="F144" s="37">
        <v>322</v>
      </c>
    </row>
    <row r="145" spans="1:6">
      <c r="A145" s="36" t="s">
        <v>152</v>
      </c>
      <c r="B145" s="37">
        <v>384.5</v>
      </c>
      <c r="C145" s="40">
        <v>396.68125000000003</v>
      </c>
      <c r="D145" s="37">
        <v>0</v>
      </c>
      <c r="E145" s="38">
        <v>0</v>
      </c>
      <c r="F145" s="37">
        <v>106</v>
      </c>
    </row>
    <row r="146" spans="1:6">
      <c r="A146" s="36" t="s">
        <v>152</v>
      </c>
      <c r="B146" s="37">
        <v>386.5</v>
      </c>
      <c r="C146" s="40">
        <v>398.12625000000003</v>
      </c>
      <c r="D146" s="37">
        <v>0</v>
      </c>
      <c r="E146" s="38">
        <v>0</v>
      </c>
      <c r="F146" s="37">
        <v>237</v>
      </c>
    </row>
    <row r="147" spans="1:6">
      <c r="A147" s="36" t="s">
        <v>152</v>
      </c>
      <c r="B147" s="37">
        <v>391</v>
      </c>
      <c r="C147" s="40">
        <v>401.3775</v>
      </c>
      <c r="D147" s="37">
        <v>0</v>
      </c>
      <c r="E147" s="38">
        <v>0</v>
      </c>
      <c r="F147" s="37">
        <v>457</v>
      </c>
    </row>
    <row r="148" spans="1:6">
      <c r="A148" s="36" t="s">
        <v>152</v>
      </c>
      <c r="B148" s="37">
        <v>396.5</v>
      </c>
      <c r="C148" s="40">
        <v>405.35124999999999</v>
      </c>
      <c r="D148" s="37">
        <v>0</v>
      </c>
      <c r="E148" s="38">
        <v>0</v>
      </c>
      <c r="F148" s="37">
        <v>212</v>
      </c>
    </row>
    <row r="149" spans="1:6">
      <c r="A149" s="36" t="s">
        <v>152</v>
      </c>
      <c r="B149" s="37">
        <v>398.5</v>
      </c>
      <c r="C149" s="40">
        <v>406.79624999999999</v>
      </c>
      <c r="D149" s="37">
        <v>0</v>
      </c>
      <c r="E149" s="38">
        <v>0</v>
      </c>
      <c r="F149" s="37">
        <v>242</v>
      </c>
    </row>
    <row r="150" spans="1:6">
      <c r="A150" s="36" t="s">
        <v>152</v>
      </c>
      <c r="B150" s="37">
        <v>400.5</v>
      </c>
      <c r="C150" s="40">
        <v>408.24124999999998</v>
      </c>
      <c r="D150" s="37">
        <v>0</v>
      </c>
      <c r="E150" s="38">
        <v>0</v>
      </c>
      <c r="F150" s="37">
        <v>303</v>
      </c>
    </row>
    <row r="151" spans="1:6">
      <c r="A151" s="36" t="s">
        <v>152</v>
      </c>
      <c r="B151" s="37">
        <v>403</v>
      </c>
      <c r="C151" s="40">
        <v>410.04750000000001</v>
      </c>
      <c r="D151" s="37">
        <v>0</v>
      </c>
      <c r="E151" s="38">
        <v>0</v>
      </c>
      <c r="F151" s="37">
        <v>333</v>
      </c>
    </row>
    <row r="152" spans="1:6">
      <c r="A152" s="36" t="s">
        <v>152</v>
      </c>
      <c r="B152" s="37">
        <v>410</v>
      </c>
      <c r="C152" s="40">
        <v>415.10500000000002</v>
      </c>
      <c r="D152" s="37">
        <v>0</v>
      </c>
      <c r="E152" s="38">
        <v>0</v>
      </c>
      <c r="F152" s="37">
        <v>533</v>
      </c>
    </row>
    <row r="153" spans="1:6">
      <c r="A153" s="36" t="s">
        <v>152</v>
      </c>
      <c r="B153" s="37">
        <v>417</v>
      </c>
      <c r="C153" s="40">
        <v>420.16250000000002</v>
      </c>
      <c r="D153" s="37">
        <v>0</v>
      </c>
      <c r="E153" s="38">
        <v>0</v>
      </c>
      <c r="F153" s="37">
        <v>293</v>
      </c>
    </row>
    <row r="154" spans="1:6">
      <c r="A154" s="36" t="s">
        <v>152</v>
      </c>
      <c r="B154" s="37">
        <v>418.5</v>
      </c>
      <c r="C154" s="40">
        <v>421.24625000000003</v>
      </c>
      <c r="D154" s="37">
        <v>3</v>
      </c>
      <c r="E154" s="38">
        <v>2.1897810218978102</v>
      </c>
      <c r="F154" s="37">
        <v>137</v>
      </c>
    </row>
    <row r="155" spans="1:6">
      <c r="A155" s="36" t="s">
        <v>152</v>
      </c>
      <c r="B155" s="37">
        <v>420.5</v>
      </c>
      <c r="C155" s="40">
        <v>422.69125000000003</v>
      </c>
      <c r="D155" s="37">
        <v>0</v>
      </c>
      <c r="E155" s="38">
        <v>0</v>
      </c>
      <c r="F155" s="37">
        <v>30</v>
      </c>
    </row>
    <row r="156" spans="1:6">
      <c r="A156" s="36" t="s">
        <v>152</v>
      </c>
      <c r="B156" s="37">
        <v>423.5</v>
      </c>
      <c r="C156" s="40">
        <v>424.85874999999999</v>
      </c>
      <c r="D156" s="37">
        <v>0</v>
      </c>
      <c r="E156" s="38">
        <v>0</v>
      </c>
      <c r="F156" s="37">
        <v>54</v>
      </c>
    </row>
    <row r="157" spans="1:6">
      <c r="A157" s="36" t="s">
        <v>152</v>
      </c>
      <c r="B157" s="37">
        <v>431</v>
      </c>
      <c r="C157" s="40">
        <v>430.27750000000003</v>
      </c>
      <c r="D157" s="37">
        <v>0</v>
      </c>
      <c r="E157" s="38">
        <v>0</v>
      </c>
      <c r="F157" s="37">
        <v>0</v>
      </c>
    </row>
    <row r="158" spans="1:6">
      <c r="A158" s="36" t="s">
        <v>152</v>
      </c>
      <c r="B158" s="37">
        <v>438</v>
      </c>
      <c r="C158" s="40">
        <v>435.33500000000004</v>
      </c>
      <c r="D158" s="37">
        <v>0</v>
      </c>
      <c r="E158" s="38">
        <v>0</v>
      </c>
      <c r="F158" s="37">
        <v>0</v>
      </c>
    </row>
    <row r="159" spans="1:6">
      <c r="A159" s="36" t="s">
        <v>152</v>
      </c>
      <c r="B159" s="37">
        <v>445</v>
      </c>
      <c r="C159" s="40">
        <v>440.39249999999998</v>
      </c>
      <c r="D159" s="37">
        <v>0</v>
      </c>
      <c r="E159" s="38">
        <v>0</v>
      </c>
      <c r="F159" s="37">
        <v>0</v>
      </c>
    </row>
    <row r="160" spans="1:6">
      <c r="A160" s="36" t="s">
        <v>152</v>
      </c>
      <c r="B160" s="37">
        <v>452</v>
      </c>
      <c r="C160" s="40">
        <v>445.45</v>
      </c>
      <c r="D160" s="37">
        <v>0</v>
      </c>
      <c r="E160" s="38">
        <v>0</v>
      </c>
      <c r="F160" s="37">
        <v>0</v>
      </c>
    </row>
    <row r="161" spans="1:6">
      <c r="A161" s="36" t="s">
        <v>152</v>
      </c>
      <c r="B161" s="37">
        <v>459</v>
      </c>
      <c r="C161" s="40">
        <v>450.50749999999999</v>
      </c>
      <c r="D161" s="37">
        <v>0</v>
      </c>
      <c r="E161" s="38">
        <v>0</v>
      </c>
      <c r="F161" s="37">
        <v>0</v>
      </c>
    </row>
    <row r="162" spans="1:6">
      <c r="A162" s="36" t="s">
        <v>152</v>
      </c>
      <c r="B162" s="37">
        <v>467</v>
      </c>
      <c r="C162" s="40">
        <v>456.28750000000002</v>
      </c>
      <c r="D162" s="37">
        <v>0</v>
      </c>
      <c r="E162" s="38">
        <v>0</v>
      </c>
      <c r="F162" s="37">
        <v>0</v>
      </c>
    </row>
    <row r="163" spans="1:6">
      <c r="A163" s="36" t="s">
        <v>152</v>
      </c>
      <c r="B163" s="37">
        <v>474</v>
      </c>
      <c r="C163" s="40">
        <v>461.34500000000003</v>
      </c>
      <c r="D163" s="37">
        <v>0</v>
      </c>
      <c r="E163" s="38">
        <v>0</v>
      </c>
      <c r="F163" s="37">
        <v>0</v>
      </c>
    </row>
    <row r="164" spans="1:6">
      <c r="A164" s="36" t="s">
        <v>152</v>
      </c>
      <c r="B164" s="37">
        <v>481</v>
      </c>
      <c r="C164" s="40">
        <v>466.40250000000003</v>
      </c>
      <c r="D164" s="37">
        <v>0</v>
      </c>
      <c r="E164" s="38">
        <v>0</v>
      </c>
      <c r="F164" s="37">
        <v>0</v>
      </c>
    </row>
    <row r="165" spans="1:6">
      <c r="A165" s="36" t="s">
        <v>152</v>
      </c>
      <c r="B165" s="37">
        <v>488</v>
      </c>
      <c r="C165" s="40">
        <v>471.46000000000004</v>
      </c>
      <c r="D165" s="37">
        <v>0</v>
      </c>
      <c r="E165" s="38">
        <v>0</v>
      </c>
      <c r="F165" s="37">
        <v>0</v>
      </c>
    </row>
    <row r="166" spans="1:6">
      <c r="A166" s="36" t="s">
        <v>152</v>
      </c>
      <c r="B166" s="37">
        <v>495</v>
      </c>
      <c r="C166" s="40">
        <v>476.51749999999998</v>
      </c>
      <c r="D166" s="37">
        <v>0</v>
      </c>
      <c r="E166" s="38">
        <v>0</v>
      </c>
      <c r="F166" s="37">
        <v>0</v>
      </c>
    </row>
    <row r="167" spans="1:6">
      <c r="A167" s="36" t="s">
        <v>152</v>
      </c>
      <c r="B167" s="37">
        <v>502</v>
      </c>
      <c r="C167" s="40">
        <v>481.57499999999999</v>
      </c>
      <c r="D167" s="37">
        <v>0</v>
      </c>
      <c r="E167" s="38">
        <v>0</v>
      </c>
      <c r="F167" s="37">
        <v>0</v>
      </c>
    </row>
    <row r="168" spans="1:6">
      <c r="A168" s="36" t="s">
        <v>152</v>
      </c>
      <c r="B168" s="37">
        <v>509</v>
      </c>
      <c r="C168" s="40">
        <v>486.63249999999999</v>
      </c>
      <c r="D168" s="37">
        <v>0</v>
      </c>
      <c r="E168" s="38">
        <v>0</v>
      </c>
      <c r="F168" s="37">
        <v>0</v>
      </c>
    </row>
    <row r="169" spans="1:6">
      <c r="A169" s="36" t="s">
        <v>152</v>
      </c>
      <c r="B169" s="37">
        <v>516</v>
      </c>
      <c r="C169" s="40">
        <v>491.69</v>
      </c>
      <c r="D169" s="37">
        <v>0</v>
      </c>
      <c r="E169" s="38">
        <v>0</v>
      </c>
      <c r="F169" s="37">
        <v>9</v>
      </c>
    </row>
    <row r="170" spans="1:6">
      <c r="A170" s="36" t="s">
        <v>152</v>
      </c>
      <c r="B170" s="37">
        <v>523</v>
      </c>
      <c r="C170" s="40">
        <v>496.7475</v>
      </c>
      <c r="D170" s="37">
        <v>0</v>
      </c>
      <c r="E170" s="38">
        <v>0</v>
      </c>
      <c r="F170" s="37">
        <v>0</v>
      </c>
    </row>
    <row r="171" spans="1:6">
      <c r="A171" s="36" t="s">
        <v>152</v>
      </c>
      <c r="B171" s="37">
        <v>530</v>
      </c>
      <c r="C171" s="40">
        <v>501.80500000000001</v>
      </c>
      <c r="D171" s="37">
        <v>0</v>
      </c>
      <c r="E171" s="38">
        <v>0</v>
      </c>
      <c r="F171" s="37"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3"/>
  <sheetViews>
    <sheetView showRuler="0" zoomScale="80" zoomScaleNormal="80" workbookViewId="0"/>
  </sheetViews>
  <sheetFormatPr defaultColWidth="10.796875" defaultRowHeight="15.6"/>
  <cols>
    <col min="1" max="1" width="14.296875" style="41" bestFit="1" customWidth="1"/>
    <col min="2" max="4" width="10.796875" style="41"/>
    <col min="5" max="5" width="10.796875" style="209"/>
    <col min="6" max="6" width="10.796875" style="41"/>
    <col min="7" max="7" width="3.5" style="41" customWidth="1"/>
    <col min="8" max="10" width="10.796875" style="41"/>
    <col min="11" max="11" width="16.5" style="41" customWidth="1"/>
    <col min="12" max="12" width="10.796875" style="41"/>
    <col min="13" max="13" width="10.796875" style="210"/>
    <col min="14" max="16384" width="10.796875" style="41"/>
  </cols>
  <sheetData>
    <row r="1" spans="1:13" s="202" customFormat="1" ht="289.2">
      <c r="A1" s="246" t="s">
        <v>0</v>
      </c>
      <c r="B1" s="195" t="s">
        <v>150</v>
      </c>
      <c r="C1" s="195" t="s">
        <v>145</v>
      </c>
      <c r="D1" s="195" t="s">
        <v>146</v>
      </c>
      <c r="E1" s="196" t="s">
        <v>181</v>
      </c>
      <c r="F1" s="195" t="s">
        <v>160</v>
      </c>
      <c r="G1" s="195"/>
      <c r="H1" s="197" t="s">
        <v>217</v>
      </c>
      <c r="I1" s="198" t="s">
        <v>213</v>
      </c>
      <c r="J1" s="199" t="s">
        <v>214</v>
      </c>
      <c r="K1" s="199" t="s">
        <v>215</v>
      </c>
      <c r="L1" s="200" t="s">
        <v>216</v>
      </c>
      <c r="M1" s="201" t="s">
        <v>182</v>
      </c>
    </row>
    <row r="2" spans="1:13" s="202" customFormat="1">
      <c r="A2" s="41" t="s">
        <v>179</v>
      </c>
      <c r="B2" s="195"/>
      <c r="C2" s="195"/>
      <c r="D2" s="195"/>
      <c r="E2" s="196"/>
      <c r="F2" s="195"/>
      <c r="G2" s="203"/>
      <c r="H2" s="204">
        <v>0.5</v>
      </c>
      <c r="I2" s="204">
        <v>6.625</v>
      </c>
      <c r="J2" s="204">
        <v>21.198749999999997</v>
      </c>
      <c r="K2" s="204" t="s">
        <v>218</v>
      </c>
      <c r="L2" s="205"/>
      <c r="M2" s="146"/>
    </row>
    <row r="3" spans="1:13">
      <c r="A3" s="41" t="s">
        <v>179</v>
      </c>
      <c r="B3" s="204">
        <v>2.5</v>
      </c>
      <c r="C3" s="204"/>
      <c r="D3" s="204">
        <v>1</v>
      </c>
      <c r="E3" s="40">
        <v>1.1235955056179776</v>
      </c>
      <c r="F3" s="204">
        <v>89</v>
      </c>
      <c r="G3" s="206"/>
      <c r="H3" s="204">
        <v>2.5</v>
      </c>
      <c r="I3" s="204">
        <v>6.9790000000000001</v>
      </c>
      <c r="J3" s="204">
        <v>22.417749999999998</v>
      </c>
      <c r="K3" s="204"/>
      <c r="L3" s="207">
        <v>89</v>
      </c>
      <c r="M3" s="208">
        <v>1.1235955056179776</v>
      </c>
    </row>
    <row r="4" spans="1:13">
      <c r="A4" s="41" t="s">
        <v>179</v>
      </c>
      <c r="B4" s="204">
        <v>6.5</v>
      </c>
      <c r="C4" s="204"/>
      <c r="D4" s="204"/>
      <c r="E4" s="40">
        <v>0</v>
      </c>
      <c r="F4" s="204">
        <v>58</v>
      </c>
      <c r="G4" s="206"/>
      <c r="H4" s="204">
        <v>6.5</v>
      </c>
      <c r="I4" s="204">
        <v>11.911799999999999</v>
      </c>
      <c r="J4" s="204">
        <v>24.85575</v>
      </c>
      <c r="K4" s="204"/>
      <c r="L4" s="207">
        <v>59</v>
      </c>
      <c r="M4" s="208">
        <v>0</v>
      </c>
    </row>
    <row r="5" spans="1:13">
      <c r="A5" s="41" t="s">
        <v>179</v>
      </c>
      <c r="B5" s="204">
        <v>10.5</v>
      </c>
      <c r="C5" s="204"/>
      <c r="D5" s="204"/>
      <c r="E5" s="40">
        <v>0</v>
      </c>
      <c r="F5" s="204">
        <v>128</v>
      </c>
      <c r="G5" s="206"/>
      <c r="H5" s="204">
        <v>8.5</v>
      </c>
      <c r="I5" s="204">
        <v>14.3782</v>
      </c>
      <c r="J5" s="204">
        <v>26.074749999999998</v>
      </c>
      <c r="K5" s="204" t="s">
        <v>209</v>
      </c>
      <c r="L5" s="207"/>
      <c r="M5" s="208"/>
    </row>
    <row r="6" spans="1:13">
      <c r="A6" s="41" t="s">
        <v>179</v>
      </c>
      <c r="B6" s="204">
        <v>16.5</v>
      </c>
      <c r="C6" s="204"/>
      <c r="D6" s="204">
        <v>0</v>
      </c>
      <c r="E6" s="40">
        <v>0</v>
      </c>
      <c r="F6" s="204">
        <v>54</v>
      </c>
      <c r="G6" s="206"/>
      <c r="H6" s="204">
        <v>10.5</v>
      </c>
      <c r="I6" s="204">
        <v>16.844900000000003</v>
      </c>
      <c r="J6" s="204">
        <v>27.293749999999999</v>
      </c>
      <c r="K6" s="204"/>
      <c r="L6" s="207">
        <v>128</v>
      </c>
      <c r="M6" s="208">
        <v>0</v>
      </c>
    </row>
    <row r="7" spans="1:13">
      <c r="A7" s="41" t="s">
        <v>179</v>
      </c>
      <c r="B7" s="204">
        <v>22.5</v>
      </c>
      <c r="C7" s="204"/>
      <c r="D7" s="204"/>
      <c r="E7" s="40">
        <v>0</v>
      </c>
      <c r="F7" s="204">
        <v>112</v>
      </c>
      <c r="G7" s="206"/>
      <c r="H7" s="204">
        <v>14.5</v>
      </c>
      <c r="I7" s="204">
        <v>21.777699999999999</v>
      </c>
      <c r="J7" s="204">
        <v>29.731749999999998</v>
      </c>
      <c r="K7" s="204"/>
      <c r="L7" s="207">
        <v>35</v>
      </c>
      <c r="M7" s="208">
        <v>0</v>
      </c>
    </row>
    <row r="8" spans="1:13">
      <c r="A8" s="41" t="s">
        <v>179</v>
      </c>
      <c r="B8" s="204">
        <v>26.5</v>
      </c>
      <c r="C8" s="204"/>
      <c r="D8" s="204"/>
      <c r="E8" s="40" t="s">
        <v>153</v>
      </c>
      <c r="F8" s="204">
        <v>0</v>
      </c>
      <c r="G8" s="206"/>
      <c r="H8" s="204">
        <v>16.5</v>
      </c>
      <c r="I8" s="204">
        <v>24.2441</v>
      </c>
      <c r="J8" s="204">
        <v>30.950749999999999</v>
      </c>
      <c r="K8" s="204" t="s">
        <v>210</v>
      </c>
      <c r="L8" s="207"/>
      <c r="M8" s="208"/>
    </row>
    <row r="9" spans="1:13">
      <c r="A9" s="41" t="s">
        <v>179</v>
      </c>
      <c r="B9" s="204">
        <v>29.5</v>
      </c>
      <c r="C9" s="204"/>
      <c r="D9" s="204"/>
      <c r="E9" s="40" t="s">
        <v>153</v>
      </c>
      <c r="F9" s="204">
        <v>0</v>
      </c>
      <c r="G9" s="206"/>
      <c r="H9" s="204">
        <v>18.5</v>
      </c>
      <c r="I9" s="204">
        <v>26.7105</v>
      </c>
      <c r="J9" s="204">
        <v>32.169750000000001</v>
      </c>
      <c r="K9" s="204"/>
      <c r="L9" s="207">
        <v>20</v>
      </c>
      <c r="M9" s="208">
        <v>0</v>
      </c>
    </row>
    <row r="10" spans="1:13">
      <c r="A10" s="41" t="s">
        <v>179</v>
      </c>
      <c r="B10" s="204">
        <v>30.5</v>
      </c>
      <c r="C10" s="204"/>
      <c r="D10" s="204"/>
      <c r="E10" s="40" t="s">
        <v>153</v>
      </c>
      <c r="F10" s="204">
        <v>0</v>
      </c>
      <c r="G10" s="206"/>
      <c r="H10" s="204">
        <v>22.5</v>
      </c>
      <c r="I10" s="204">
        <v>31.6433</v>
      </c>
      <c r="J10" s="204">
        <v>34.607749999999996</v>
      </c>
      <c r="K10" s="204"/>
      <c r="L10" s="207">
        <v>112</v>
      </c>
      <c r="M10" s="208">
        <v>0</v>
      </c>
    </row>
    <row r="11" spans="1:13">
      <c r="A11" s="41" t="s">
        <v>179</v>
      </c>
      <c r="B11" s="204">
        <v>34.5</v>
      </c>
      <c r="C11" s="204"/>
      <c r="D11" s="204"/>
      <c r="E11" s="40" t="s">
        <v>153</v>
      </c>
      <c r="F11" s="204">
        <v>0</v>
      </c>
      <c r="G11" s="206"/>
      <c r="H11" s="204">
        <v>26.5</v>
      </c>
      <c r="I11" s="204">
        <v>36.576099999999997</v>
      </c>
      <c r="J11" s="204">
        <v>37.045749999999998</v>
      </c>
      <c r="K11" s="204"/>
      <c r="L11" s="207">
        <v>0</v>
      </c>
      <c r="M11" s="208">
        <v>0</v>
      </c>
    </row>
    <row r="12" spans="1:13">
      <c r="A12" s="41" t="s">
        <v>179</v>
      </c>
      <c r="B12" s="204">
        <v>38.5</v>
      </c>
      <c r="C12" s="204"/>
      <c r="D12" s="204"/>
      <c r="E12" s="40" t="s">
        <v>153</v>
      </c>
      <c r="F12" s="204">
        <v>0</v>
      </c>
      <c r="G12" s="206"/>
      <c r="H12" s="204">
        <v>29.5</v>
      </c>
      <c r="I12" s="204">
        <v>40.275700000000001</v>
      </c>
      <c r="J12" s="204">
        <v>38.874250000000004</v>
      </c>
      <c r="K12" s="204"/>
      <c r="L12" s="207">
        <v>0</v>
      </c>
      <c r="M12" s="208">
        <v>0</v>
      </c>
    </row>
    <row r="13" spans="1:13">
      <c r="A13" s="41" t="s">
        <v>179</v>
      </c>
      <c r="B13" s="204">
        <v>42.5</v>
      </c>
      <c r="C13" s="204"/>
      <c r="D13" s="204"/>
      <c r="E13" s="40" t="s">
        <v>153</v>
      </c>
      <c r="F13" s="204">
        <v>0</v>
      </c>
      <c r="G13" s="206"/>
      <c r="H13" s="204">
        <v>30.5</v>
      </c>
      <c r="I13" s="204">
        <v>41.508899999999997</v>
      </c>
      <c r="J13" s="204">
        <v>39.483750000000001</v>
      </c>
      <c r="K13" s="204"/>
      <c r="L13" s="207">
        <v>0</v>
      </c>
      <c r="M13" s="208">
        <v>0</v>
      </c>
    </row>
    <row r="14" spans="1:13">
      <c r="A14" s="41" t="s">
        <v>179</v>
      </c>
      <c r="B14" s="204">
        <v>46.5</v>
      </c>
      <c r="C14" s="204"/>
      <c r="D14" s="204"/>
      <c r="E14" s="40" t="s">
        <v>153</v>
      </c>
      <c r="F14" s="204">
        <v>0</v>
      </c>
      <c r="G14" s="206"/>
      <c r="H14" s="204">
        <v>34.5</v>
      </c>
      <c r="I14" s="204">
        <v>46.441699999999997</v>
      </c>
      <c r="J14" s="204">
        <v>41.921750000000003</v>
      </c>
      <c r="K14" s="204"/>
      <c r="L14" s="207">
        <v>0</v>
      </c>
      <c r="M14" s="208">
        <v>0</v>
      </c>
    </row>
    <row r="15" spans="1:13">
      <c r="A15" s="41" t="s">
        <v>179</v>
      </c>
      <c r="B15" s="204">
        <v>50.5</v>
      </c>
      <c r="C15" s="204"/>
      <c r="D15" s="204"/>
      <c r="E15" s="40" t="s">
        <v>153</v>
      </c>
      <c r="F15" s="204">
        <v>0</v>
      </c>
      <c r="G15" s="206"/>
      <c r="H15" s="204">
        <v>38.5</v>
      </c>
      <c r="I15" s="204">
        <v>51.374499999999998</v>
      </c>
      <c r="J15" s="204">
        <v>44.359749999999998</v>
      </c>
      <c r="K15" s="204"/>
      <c r="L15" s="207">
        <v>0</v>
      </c>
      <c r="M15" s="208">
        <v>0</v>
      </c>
    </row>
    <row r="16" spans="1:13">
      <c r="A16" s="41" t="s">
        <v>179</v>
      </c>
      <c r="B16" s="204">
        <v>54.5</v>
      </c>
      <c r="C16" s="204"/>
      <c r="D16" s="204"/>
      <c r="E16" s="40" t="s">
        <v>153</v>
      </c>
      <c r="F16" s="204">
        <v>0</v>
      </c>
      <c r="G16" s="206"/>
      <c r="H16" s="204">
        <v>42.5</v>
      </c>
      <c r="I16" s="204">
        <v>56.307299999999998</v>
      </c>
      <c r="J16" s="204">
        <v>46.797750000000001</v>
      </c>
      <c r="K16" s="204"/>
      <c r="L16" s="207">
        <v>0</v>
      </c>
      <c r="M16" s="208">
        <v>0</v>
      </c>
    </row>
    <row r="17" spans="1:13">
      <c r="A17" s="41" t="s">
        <v>179</v>
      </c>
      <c r="B17" s="204">
        <v>58.5</v>
      </c>
      <c r="C17" s="204"/>
      <c r="D17" s="204"/>
      <c r="E17" s="40" t="s">
        <v>153</v>
      </c>
      <c r="F17" s="204">
        <v>0</v>
      </c>
      <c r="G17" s="206"/>
      <c r="H17" s="204">
        <v>46.5</v>
      </c>
      <c r="I17" s="204">
        <v>61.240099999999998</v>
      </c>
      <c r="J17" s="204">
        <v>49.235749999999996</v>
      </c>
      <c r="K17" s="204"/>
      <c r="L17" s="207">
        <v>0</v>
      </c>
      <c r="M17" s="208">
        <v>0</v>
      </c>
    </row>
    <row r="18" spans="1:13">
      <c r="A18" s="41" t="s">
        <v>179</v>
      </c>
      <c r="B18" s="204">
        <v>59.5</v>
      </c>
      <c r="C18" s="204"/>
      <c r="D18" s="204"/>
      <c r="E18" s="40" t="s">
        <v>153</v>
      </c>
      <c r="F18" s="204">
        <v>0</v>
      </c>
      <c r="G18" s="206"/>
      <c r="H18" s="204">
        <v>50.5</v>
      </c>
      <c r="I18" s="204">
        <v>66.172899999999998</v>
      </c>
      <c r="J18" s="204">
        <v>51.673749999999998</v>
      </c>
      <c r="K18" s="204"/>
      <c r="L18" s="207">
        <v>0</v>
      </c>
      <c r="M18" s="208">
        <v>0</v>
      </c>
    </row>
    <row r="19" spans="1:13">
      <c r="A19" s="41" t="s">
        <v>179</v>
      </c>
      <c r="B19" s="204">
        <v>62.5</v>
      </c>
      <c r="C19" s="204"/>
      <c r="D19" s="204"/>
      <c r="E19" s="40" t="s">
        <v>153</v>
      </c>
      <c r="F19" s="204">
        <v>0</v>
      </c>
      <c r="G19" s="206"/>
      <c r="H19" s="204">
        <v>54.5</v>
      </c>
      <c r="I19" s="204">
        <v>71.105699999999999</v>
      </c>
      <c r="J19" s="204">
        <v>54.111750000000001</v>
      </c>
      <c r="K19" s="204"/>
      <c r="L19" s="207">
        <v>0</v>
      </c>
      <c r="M19" s="208">
        <v>0</v>
      </c>
    </row>
    <row r="20" spans="1:13">
      <c r="A20" s="41" t="s">
        <v>179</v>
      </c>
      <c r="B20" s="204">
        <v>66.5</v>
      </c>
      <c r="C20" s="204"/>
      <c r="D20" s="204"/>
      <c r="E20" s="40" t="s">
        <v>153</v>
      </c>
      <c r="F20" s="204">
        <v>0</v>
      </c>
      <c r="G20" s="206"/>
      <c r="H20" s="204">
        <v>58.5</v>
      </c>
      <c r="I20" s="204">
        <v>76.038499999999999</v>
      </c>
      <c r="J20" s="204">
        <v>56.549750000000003</v>
      </c>
      <c r="K20" s="204"/>
      <c r="L20" s="207">
        <v>0</v>
      </c>
      <c r="M20" s="208">
        <v>0</v>
      </c>
    </row>
    <row r="21" spans="1:13">
      <c r="A21" s="41" t="s">
        <v>179</v>
      </c>
      <c r="B21" s="204">
        <v>67.5</v>
      </c>
      <c r="C21" s="204"/>
      <c r="D21" s="204"/>
      <c r="E21" s="40" t="s">
        <v>153</v>
      </c>
      <c r="F21" s="204">
        <v>0</v>
      </c>
      <c r="G21" s="206"/>
      <c r="H21" s="204">
        <v>59.5</v>
      </c>
      <c r="I21" s="204">
        <v>77.271699999999996</v>
      </c>
      <c r="J21" s="204">
        <v>57.15925</v>
      </c>
      <c r="K21" s="204"/>
      <c r="L21" s="207">
        <v>0</v>
      </c>
      <c r="M21" s="208">
        <v>0</v>
      </c>
    </row>
    <row r="22" spans="1:13">
      <c r="A22" s="41" t="s">
        <v>179</v>
      </c>
      <c r="B22" s="204">
        <v>70.5</v>
      </c>
      <c r="C22" s="204"/>
      <c r="D22" s="204"/>
      <c r="E22" s="40" t="s">
        <v>153</v>
      </c>
      <c r="F22" s="204">
        <v>0</v>
      </c>
      <c r="G22" s="206"/>
      <c r="H22" s="204">
        <v>62.5</v>
      </c>
      <c r="I22" s="204">
        <v>80.971299999999999</v>
      </c>
      <c r="J22" s="204">
        <v>58.987749999999998</v>
      </c>
      <c r="K22" s="204" t="s">
        <v>211</v>
      </c>
      <c r="L22" s="207">
        <v>0</v>
      </c>
      <c r="M22" s="208">
        <v>0</v>
      </c>
    </row>
    <row r="23" spans="1:13">
      <c r="A23" s="41" t="s">
        <v>179</v>
      </c>
      <c r="B23" s="204">
        <v>74.5</v>
      </c>
      <c r="C23" s="204"/>
      <c r="D23" s="204"/>
      <c r="E23" s="40" t="s">
        <v>153</v>
      </c>
      <c r="F23" s="204">
        <v>0</v>
      </c>
      <c r="G23" s="206"/>
      <c r="H23" s="204">
        <v>66.5</v>
      </c>
      <c r="I23" s="204">
        <v>85.9041</v>
      </c>
      <c r="J23" s="204">
        <v>74.590800000000002</v>
      </c>
      <c r="K23" s="204" t="s">
        <v>212</v>
      </c>
      <c r="L23" s="207">
        <v>0</v>
      </c>
      <c r="M23" s="208">
        <v>0</v>
      </c>
    </row>
    <row r="24" spans="1:13">
      <c r="A24" s="41" t="s">
        <v>179</v>
      </c>
      <c r="B24" s="204">
        <v>86.5</v>
      </c>
      <c r="C24" s="204"/>
      <c r="D24" s="204"/>
      <c r="E24" s="40" t="s">
        <v>153</v>
      </c>
      <c r="F24" s="204">
        <v>0</v>
      </c>
      <c r="G24" s="206"/>
      <c r="H24" s="204">
        <v>67.5</v>
      </c>
      <c r="I24" s="204">
        <v>87.137299999999996</v>
      </c>
      <c r="J24" s="204">
        <v>75.885999999999996</v>
      </c>
      <c r="K24" s="204"/>
      <c r="L24" s="207">
        <v>0</v>
      </c>
      <c r="M24" s="208">
        <v>0</v>
      </c>
    </row>
    <row r="25" spans="1:13">
      <c r="A25" s="41" t="s">
        <v>179</v>
      </c>
      <c r="B25" s="204">
        <v>90.5</v>
      </c>
      <c r="C25" s="204"/>
      <c r="D25" s="204"/>
      <c r="E25" s="40" t="s">
        <v>153</v>
      </c>
      <c r="F25" s="204">
        <v>0</v>
      </c>
      <c r="G25" s="206"/>
      <c r="H25" s="204">
        <v>70.5</v>
      </c>
      <c r="I25" s="204">
        <v>90.8369</v>
      </c>
      <c r="J25" s="204">
        <v>79.771600000000007</v>
      </c>
      <c r="K25" s="204"/>
      <c r="L25" s="207">
        <v>0</v>
      </c>
      <c r="M25" s="208">
        <v>0</v>
      </c>
    </row>
    <row r="26" spans="1:13">
      <c r="A26" s="41" t="s">
        <v>179</v>
      </c>
      <c r="B26" s="204">
        <v>96.5</v>
      </c>
      <c r="C26" s="204"/>
      <c r="D26" s="204">
        <v>1</v>
      </c>
      <c r="E26" s="40">
        <v>0.36101083032490977</v>
      </c>
      <c r="F26" s="204">
        <v>277</v>
      </c>
      <c r="G26" s="206"/>
      <c r="H26" s="204">
        <v>74.5</v>
      </c>
      <c r="I26" s="204">
        <v>95.7697</v>
      </c>
      <c r="J26" s="204">
        <v>84.952399999999983</v>
      </c>
      <c r="K26" s="204"/>
      <c r="L26" s="207">
        <v>0</v>
      </c>
      <c r="M26" s="208">
        <v>0</v>
      </c>
    </row>
    <row r="27" spans="1:13">
      <c r="A27" s="41" t="s">
        <v>179</v>
      </c>
      <c r="B27" s="204">
        <v>102.5</v>
      </c>
      <c r="C27" s="204"/>
      <c r="D27" s="204">
        <v>4</v>
      </c>
      <c r="E27" s="40">
        <v>0.85287846481876328</v>
      </c>
      <c r="F27" s="204">
        <v>469</v>
      </c>
      <c r="G27" s="206"/>
      <c r="H27" s="204">
        <v>86.5</v>
      </c>
      <c r="I27" s="204">
        <v>110.5681</v>
      </c>
      <c r="J27" s="204">
        <v>100.4948</v>
      </c>
      <c r="K27" s="204"/>
      <c r="L27" s="207">
        <v>0</v>
      </c>
      <c r="M27" s="208">
        <v>0</v>
      </c>
    </row>
    <row r="28" spans="1:13">
      <c r="A28" s="41" t="s">
        <v>179</v>
      </c>
      <c r="B28" s="204">
        <v>106.5</v>
      </c>
      <c r="C28" s="204"/>
      <c r="D28" s="204">
        <v>2</v>
      </c>
      <c r="E28" s="40">
        <v>0.57971014492753625</v>
      </c>
      <c r="F28" s="204">
        <v>345</v>
      </c>
      <c r="G28" s="206"/>
      <c r="H28" s="204">
        <v>90.5</v>
      </c>
      <c r="I28" s="204">
        <v>115.5009</v>
      </c>
      <c r="J28" s="204">
        <v>105.6756</v>
      </c>
      <c r="K28" s="204"/>
      <c r="L28" s="207">
        <v>0</v>
      </c>
      <c r="M28" s="208">
        <v>0</v>
      </c>
    </row>
    <row r="29" spans="1:13">
      <c r="A29" s="41" t="s">
        <v>179</v>
      </c>
      <c r="B29" s="204">
        <v>110.5</v>
      </c>
      <c r="C29" s="204"/>
      <c r="D29" s="204">
        <v>1</v>
      </c>
      <c r="E29" s="40">
        <v>0.30674846625766872</v>
      </c>
      <c r="F29" s="204">
        <v>326</v>
      </c>
      <c r="G29" s="206"/>
      <c r="H29" s="204">
        <v>94.5</v>
      </c>
      <c r="I29" s="204">
        <v>120.4337</v>
      </c>
      <c r="J29" s="204">
        <v>110.85639999999998</v>
      </c>
      <c r="K29" s="204"/>
      <c r="L29" s="207">
        <v>1</v>
      </c>
      <c r="M29" s="208">
        <v>0</v>
      </c>
    </row>
    <row r="30" spans="1:13">
      <c r="A30" s="41" t="s">
        <v>179</v>
      </c>
      <c r="B30" s="204">
        <v>114.5</v>
      </c>
      <c r="C30" s="204"/>
      <c r="D30" s="204">
        <v>6</v>
      </c>
      <c r="E30" s="40">
        <v>2.197802197802198</v>
      </c>
      <c r="F30" s="204">
        <v>273</v>
      </c>
      <c r="G30" s="206"/>
      <c r="H30" s="204">
        <v>98.5</v>
      </c>
      <c r="I30" s="204">
        <v>125.3665</v>
      </c>
      <c r="J30" s="204">
        <v>116.03719999999998</v>
      </c>
      <c r="K30" s="204"/>
      <c r="L30" s="207">
        <v>277</v>
      </c>
      <c r="M30" s="208">
        <v>0.36101083032490977</v>
      </c>
    </row>
    <row r="31" spans="1:13">
      <c r="A31" s="41" t="s">
        <v>179</v>
      </c>
      <c r="B31" s="204">
        <v>118.5</v>
      </c>
      <c r="C31" s="204"/>
      <c r="D31" s="204">
        <v>8</v>
      </c>
      <c r="E31" s="40">
        <v>2.3391812865497075</v>
      </c>
      <c r="F31" s="204">
        <v>342</v>
      </c>
      <c r="G31" s="206"/>
      <c r="H31" s="204">
        <v>102.5</v>
      </c>
      <c r="I31" s="204">
        <v>130.29930000000002</v>
      </c>
      <c r="J31" s="204">
        <v>121.21799999999999</v>
      </c>
      <c r="K31" s="204"/>
      <c r="L31" s="207">
        <v>471</v>
      </c>
      <c r="M31" s="208">
        <v>0.84925690021231426</v>
      </c>
    </row>
    <row r="32" spans="1:13">
      <c r="A32" s="41" t="s">
        <v>179</v>
      </c>
      <c r="B32" s="204">
        <v>122.5</v>
      </c>
      <c r="C32" s="204"/>
      <c r="D32" s="204">
        <v>6</v>
      </c>
      <c r="E32" s="40">
        <v>2.34375</v>
      </c>
      <c r="F32" s="204">
        <v>256</v>
      </c>
      <c r="G32" s="206"/>
      <c r="H32" s="204">
        <v>106.5</v>
      </c>
      <c r="I32" s="204">
        <v>135.2321</v>
      </c>
      <c r="J32" s="204">
        <v>126.39879999999999</v>
      </c>
      <c r="K32" s="204"/>
      <c r="L32" s="207">
        <v>347</v>
      </c>
      <c r="M32" s="208">
        <v>0.57636887608069165</v>
      </c>
    </row>
    <row r="33" spans="1:13">
      <c r="A33" s="41" t="s">
        <v>179</v>
      </c>
      <c r="B33" s="204">
        <v>126.5</v>
      </c>
      <c r="C33" s="204"/>
      <c r="D33" s="204">
        <v>11</v>
      </c>
      <c r="E33" s="40">
        <v>4.296875</v>
      </c>
      <c r="F33" s="204">
        <v>256</v>
      </c>
      <c r="G33" s="206"/>
      <c r="H33" s="204">
        <v>110.5</v>
      </c>
      <c r="I33" s="204">
        <v>140.16490000000002</v>
      </c>
      <c r="J33" s="204">
        <v>131.5796</v>
      </c>
      <c r="K33" s="204"/>
      <c r="L33" s="207">
        <v>326</v>
      </c>
      <c r="M33" s="208">
        <v>0.30674846625766872</v>
      </c>
    </row>
    <row r="34" spans="1:13">
      <c r="A34" s="41" t="s">
        <v>179</v>
      </c>
      <c r="B34" s="204">
        <v>130.5</v>
      </c>
      <c r="C34" s="204"/>
      <c r="D34" s="204">
        <v>13</v>
      </c>
      <c r="E34" s="40">
        <v>6.0465116279069768</v>
      </c>
      <c r="F34" s="204">
        <v>215</v>
      </c>
      <c r="G34" s="206"/>
      <c r="H34" s="204">
        <v>114.5</v>
      </c>
      <c r="I34" s="204">
        <v>145.0977</v>
      </c>
      <c r="J34" s="204">
        <v>136.7604</v>
      </c>
      <c r="K34" s="204"/>
      <c r="L34" s="207">
        <v>274</v>
      </c>
      <c r="M34" s="208">
        <v>2.1897810218978102</v>
      </c>
    </row>
    <row r="35" spans="1:13">
      <c r="A35" s="41" t="s">
        <v>179</v>
      </c>
      <c r="B35" s="204">
        <v>134.5</v>
      </c>
      <c r="C35" s="204"/>
      <c r="D35" s="204">
        <v>1</v>
      </c>
      <c r="E35" s="40">
        <v>0.2824858757062147</v>
      </c>
      <c r="F35" s="204">
        <v>354</v>
      </c>
      <c r="G35" s="206"/>
      <c r="H35" s="204">
        <v>118.5</v>
      </c>
      <c r="I35" s="204">
        <v>150.03050000000002</v>
      </c>
      <c r="J35" s="204">
        <v>141.94120000000001</v>
      </c>
      <c r="K35" s="204"/>
      <c r="L35" s="207">
        <v>344</v>
      </c>
      <c r="M35" s="208">
        <v>2.3255813953488373</v>
      </c>
    </row>
    <row r="36" spans="1:13">
      <c r="A36" s="41" t="s">
        <v>179</v>
      </c>
      <c r="B36" s="204">
        <v>138.5</v>
      </c>
      <c r="C36" s="204"/>
      <c r="D36" s="204"/>
      <c r="E36" s="40">
        <v>0</v>
      </c>
      <c r="F36" s="204">
        <v>431</v>
      </c>
      <c r="G36" s="206"/>
      <c r="H36" s="204">
        <v>122.5</v>
      </c>
      <c r="I36" s="204">
        <v>154.9633</v>
      </c>
      <c r="J36" s="204">
        <v>147.12199999999999</v>
      </c>
      <c r="K36" s="204"/>
      <c r="L36" s="207">
        <v>263</v>
      </c>
      <c r="M36" s="208">
        <v>2.2813688212927756</v>
      </c>
    </row>
    <row r="37" spans="1:13">
      <c r="A37" s="41" t="s">
        <v>179</v>
      </c>
      <c r="B37" s="204">
        <v>142.5</v>
      </c>
      <c r="C37" s="204"/>
      <c r="D37" s="204"/>
      <c r="E37" s="40">
        <v>0</v>
      </c>
      <c r="F37" s="204">
        <v>371</v>
      </c>
      <c r="G37" s="206"/>
      <c r="H37" s="204">
        <v>126.5</v>
      </c>
      <c r="I37" s="204">
        <v>159.89610000000002</v>
      </c>
      <c r="J37" s="204">
        <v>152.30279999999999</v>
      </c>
      <c r="K37" s="204"/>
      <c r="L37" s="207">
        <v>261</v>
      </c>
      <c r="M37" s="208">
        <v>4.2145593869731801</v>
      </c>
    </row>
    <row r="38" spans="1:13">
      <c r="A38" s="41" t="s">
        <v>179</v>
      </c>
      <c r="B38" s="204">
        <v>146.5</v>
      </c>
      <c r="C38" s="204"/>
      <c r="D38" s="204"/>
      <c r="E38" s="40">
        <v>0</v>
      </c>
      <c r="F38" s="204">
        <v>344</v>
      </c>
      <c r="G38" s="206"/>
      <c r="H38" s="204">
        <v>130.5</v>
      </c>
      <c r="I38" s="204">
        <v>164.8289</v>
      </c>
      <c r="J38" s="204">
        <v>157.4836</v>
      </c>
      <c r="K38" s="204"/>
      <c r="L38" s="207">
        <v>218</v>
      </c>
      <c r="M38" s="208">
        <v>5.9633027522935782</v>
      </c>
    </row>
    <row r="39" spans="1:13">
      <c r="A39" s="41" t="s">
        <v>179</v>
      </c>
      <c r="B39" s="204">
        <v>150.5</v>
      </c>
      <c r="C39" s="204"/>
      <c r="D39" s="204"/>
      <c r="E39" s="40">
        <v>0</v>
      </c>
      <c r="F39" s="204">
        <v>231</v>
      </c>
      <c r="G39" s="206"/>
      <c r="H39" s="204">
        <v>134.5</v>
      </c>
      <c r="I39" s="204">
        <v>169.76170000000002</v>
      </c>
      <c r="J39" s="204">
        <v>162.6644</v>
      </c>
      <c r="K39" s="204"/>
      <c r="L39" s="207">
        <v>354</v>
      </c>
      <c r="M39" s="208">
        <v>0.2824858757062147</v>
      </c>
    </row>
    <row r="40" spans="1:13">
      <c r="A40" s="41" t="s">
        <v>179</v>
      </c>
      <c r="B40" s="204">
        <v>154.5</v>
      </c>
      <c r="C40" s="204"/>
      <c r="D40" s="204"/>
      <c r="E40" s="40">
        <v>0</v>
      </c>
      <c r="F40" s="204">
        <v>41</v>
      </c>
      <c r="G40" s="206"/>
      <c r="H40" s="204">
        <v>138.5</v>
      </c>
      <c r="I40" s="204">
        <v>174.69450000000001</v>
      </c>
      <c r="J40" s="204">
        <v>167.84520000000001</v>
      </c>
      <c r="K40" s="204"/>
      <c r="L40" s="207">
        <v>431</v>
      </c>
      <c r="M40" s="208">
        <v>0</v>
      </c>
    </row>
    <row r="41" spans="1:13">
      <c r="A41" s="41" t="s">
        <v>179</v>
      </c>
      <c r="B41" s="204">
        <v>157.5</v>
      </c>
      <c r="C41" s="204"/>
      <c r="D41" s="204"/>
      <c r="E41" s="40" t="s">
        <v>153</v>
      </c>
      <c r="F41" s="204">
        <v>0</v>
      </c>
      <c r="G41" s="206"/>
      <c r="H41" s="204">
        <v>142.5</v>
      </c>
      <c r="I41" s="204">
        <v>179.62730000000002</v>
      </c>
      <c r="J41" s="204">
        <v>173.02599999999998</v>
      </c>
      <c r="K41" s="204"/>
      <c r="L41" s="207">
        <v>371</v>
      </c>
      <c r="M41" s="208">
        <v>0</v>
      </c>
    </row>
    <row r="42" spans="1:13">
      <c r="A42" s="41" t="s">
        <v>179</v>
      </c>
      <c r="B42" s="204">
        <v>158.5</v>
      </c>
      <c r="C42" s="204"/>
      <c r="D42" s="204"/>
      <c r="E42" s="40" t="s">
        <v>153</v>
      </c>
      <c r="F42" s="204">
        <v>0</v>
      </c>
      <c r="G42" s="206"/>
      <c r="H42" s="204">
        <v>146.5</v>
      </c>
      <c r="I42" s="204">
        <v>184.56010000000001</v>
      </c>
      <c r="J42" s="204">
        <v>178.20679999999999</v>
      </c>
      <c r="K42" s="204"/>
      <c r="L42" s="207">
        <v>344</v>
      </c>
      <c r="M42" s="208">
        <v>0</v>
      </c>
    </row>
    <row r="43" spans="1:13">
      <c r="A43" s="41" t="s">
        <v>179</v>
      </c>
      <c r="B43" s="204">
        <v>162.5</v>
      </c>
      <c r="C43" s="204"/>
      <c r="D43" s="204"/>
      <c r="E43" s="40" t="s">
        <v>153</v>
      </c>
      <c r="F43" s="204">
        <v>0</v>
      </c>
      <c r="G43" s="206"/>
      <c r="H43" s="204">
        <v>150.5</v>
      </c>
      <c r="I43" s="204">
        <v>189.49290000000002</v>
      </c>
      <c r="J43" s="204">
        <v>183.38759999999999</v>
      </c>
      <c r="K43" s="204"/>
      <c r="L43" s="207">
        <v>231</v>
      </c>
      <c r="M43" s="208">
        <v>0</v>
      </c>
    </row>
    <row r="44" spans="1:13">
      <c r="A44" s="41" t="s">
        <v>179</v>
      </c>
      <c r="B44" s="204">
        <v>168.5</v>
      </c>
      <c r="C44" s="204"/>
      <c r="D44" s="204">
        <v>26</v>
      </c>
      <c r="E44" s="40">
        <v>16.560509554140125</v>
      </c>
      <c r="F44" s="204">
        <v>157</v>
      </c>
      <c r="G44" s="206"/>
      <c r="H44" s="204">
        <v>154.5</v>
      </c>
      <c r="I44" s="204">
        <v>194.42570000000001</v>
      </c>
      <c r="J44" s="204">
        <v>188.5684</v>
      </c>
      <c r="K44" s="204"/>
      <c r="L44" s="207">
        <v>41</v>
      </c>
      <c r="M44" s="208">
        <v>0</v>
      </c>
    </row>
    <row r="45" spans="1:13">
      <c r="A45" s="41" t="s">
        <v>179</v>
      </c>
      <c r="B45" s="204">
        <v>176.5</v>
      </c>
      <c r="C45" s="204"/>
      <c r="D45" s="204">
        <v>2</v>
      </c>
      <c r="E45" s="40">
        <v>1.4598540145985401</v>
      </c>
      <c r="F45" s="204">
        <v>137</v>
      </c>
      <c r="G45" s="206"/>
      <c r="H45" s="204">
        <v>157.5</v>
      </c>
      <c r="I45" s="204">
        <v>198.12530000000001</v>
      </c>
      <c r="J45" s="204">
        <v>192.45399999999998</v>
      </c>
      <c r="K45" s="204"/>
      <c r="L45" s="207">
        <v>0</v>
      </c>
      <c r="M45" s="208" t="e">
        <v>#DIV/0!</v>
      </c>
    </row>
    <row r="46" spans="1:13">
      <c r="A46" s="41" t="s">
        <v>179</v>
      </c>
      <c r="B46" s="204">
        <v>178.5</v>
      </c>
      <c r="C46" s="204"/>
      <c r="D46" s="204"/>
      <c r="E46" s="40">
        <v>0</v>
      </c>
      <c r="F46" s="204">
        <v>208</v>
      </c>
      <c r="G46" s="206"/>
      <c r="H46" s="204">
        <v>158.5</v>
      </c>
      <c r="I46" s="204">
        <v>199.35850000000002</v>
      </c>
      <c r="J46" s="204">
        <v>193.7492</v>
      </c>
      <c r="K46" s="204"/>
      <c r="L46" s="207">
        <v>0</v>
      </c>
      <c r="M46" s="208" t="e">
        <v>#DIV/0!</v>
      </c>
    </row>
    <row r="47" spans="1:13">
      <c r="A47" s="41" t="s">
        <v>179</v>
      </c>
      <c r="B47" s="204">
        <v>182.5</v>
      </c>
      <c r="C47" s="204"/>
      <c r="D47" s="204"/>
      <c r="E47" s="40">
        <v>0</v>
      </c>
      <c r="F47" s="204">
        <v>157</v>
      </c>
      <c r="G47" s="206"/>
      <c r="H47" s="204">
        <v>162.5</v>
      </c>
      <c r="I47" s="204">
        <v>204.29130000000001</v>
      </c>
      <c r="J47" s="204">
        <v>198.93</v>
      </c>
      <c r="K47" s="204"/>
      <c r="L47" s="207">
        <v>0</v>
      </c>
      <c r="M47" s="208" t="e">
        <v>#DIV/0!</v>
      </c>
    </row>
    <row r="48" spans="1:13">
      <c r="A48" s="41" t="s">
        <v>179</v>
      </c>
      <c r="B48" s="204">
        <v>198.5</v>
      </c>
      <c r="C48" s="204"/>
      <c r="D48" s="204"/>
      <c r="E48" s="40">
        <v>0</v>
      </c>
      <c r="F48" s="204">
        <v>154</v>
      </c>
      <c r="G48" s="206"/>
      <c r="H48" s="204">
        <v>166.5</v>
      </c>
      <c r="I48" s="204">
        <v>209.22410000000002</v>
      </c>
      <c r="J48" s="204">
        <v>204.11079999999998</v>
      </c>
      <c r="K48" s="204"/>
      <c r="L48" s="207">
        <v>13</v>
      </c>
      <c r="M48" s="208">
        <v>7.6923076923076925</v>
      </c>
    </row>
    <row r="49" spans="1:13">
      <c r="A49" s="41" t="s">
        <v>179</v>
      </c>
      <c r="B49" s="204">
        <v>202.5</v>
      </c>
      <c r="C49" s="204"/>
      <c r="D49" s="204">
        <v>2</v>
      </c>
      <c r="E49" s="40">
        <v>0.73260073260073255</v>
      </c>
      <c r="F49" s="204">
        <v>273</v>
      </c>
      <c r="G49" s="206"/>
      <c r="H49" s="204">
        <v>170.5</v>
      </c>
      <c r="I49" s="204">
        <v>214.15690000000001</v>
      </c>
      <c r="J49" s="204">
        <v>209.29159999999999</v>
      </c>
      <c r="K49" s="204"/>
      <c r="L49" s="207">
        <v>144</v>
      </c>
      <c r="M49" s="208">
        <v>17.361111111111111</v>
      </c>
    </row>
    <row r="50" spans="1:13">
      <c r="A50" s="41" t="s">
        <v>179</v>
      </c>
      <c r="B50" s="204">
        <v>206.5</v>
      </c>
      <c r="C50" s="204"/>
      <c r="D50" s="204">
        <v>2</v>
      </c>
      <c r="E50" s="40">
        <v>1.3333333333333335</v>
      </c>
      <c r="F50" s="204">
        <v>150</v>
      </c>
      <c r="G50" s="206"/>
      <c r="H50" s="204">
        <v>176.5</v>
      </c>
      <c r="I50" s="204">
        <v>221.55610000000001</v>
      </c>
      <c r="J50" s="204">
        <v>217.06279999999998</v>
      </c>
      <c r="K50" s="204"/>
      <c r="L50" s="207">
        <v>137</v>
      </c>
      <c r="M50" s="208">
        <v>1.4598540145985401</v>
      </c>
    </row>
    <row r="51" spans="1:13">
      <c r="A51" s="41" t="s">
        <v>179</v>
      </c>
      <c r="B51" s="204">
        <v>212.5</v>
      </c>
      <c r="C51" s="204"/>
      <c r="D51" s="204">
        <v>0</v>
      </c>
      <c r="E51" s="40">
        <v>0</v>
      </c>
      <c r="F51" s="204">
        <v>44</v>
      </c>
      <c r="G51" s="206"/>
      <c r="H51" s="204">
        <v>178.5</v>
      </c>
      <c r="I51" s="204">
        <v>224.02250000000001</v>
      </c>
      <c r="J51" s="204">
        <v>219.6532</v>
      </c>
      <c r="K51" s="204"/>
      <c r="L51" s="207">
        <v>209</v>
      </c>
      <c r="M51" s="208">
        <v>0</v>
      </c>
    </row>
    <row r="52" spans="1:13">
      <c r="A52" s="41" t="s">
        <v>179</v>
      </c>
      <c r="B52" s="204">
        <v>218.5</v>
      </c>
      <c r="C52" s="204"/>
      <c r="D52" s="204"/>
      <c r="E52" s="40">
        <v>0</v>
      </c>
      <c r="F52" s="204">
        <v>348</v>
      </c>
      <c r="G52" s="206"/>
      <c r="H52" s="204">
        <v>182.5</v>
      </c>
      <c r="I52" s="204">
        <v>228.95530000000002</v>
      </c>
      <c r="J52" s="204">
        <v>224.834</v>
      </c>
      <c r="K52" s="204"/>
      <c r="L52" s="207">
        <v>164</v>
      </c>
      <c r="M52" s="208">
        <v>0</v>
      </c>
    </row>
    <row r="53" spans="1:13">
      <c r="A53" s="41" t="s">
        <v>179</v>
      </c>
      <c r="B53" s="204">
        <v>222.5</v>
      </c>
      <c r="C53" s="204"/>
      <c r="D53" s="204"/>
      <c r="E53" s="40">
        <v>0</v>
      </c>
      <c r="F53" s="204">
        <v>305</v>
      </c>
      <c r="G53" s="206"/>
      <c r="H53" s="204">
        <v>198.5</v>
      </c>
      <c r="I53" s="204">
        <v>248.68650000000002</v>
      </c>
      <c r="J53" s="204">
        <v>245.55719999999999</v>
      </c>
      <c r="K53" s="204"/>
      <c r="L53" s="207">
        <v>154</v>
      </c>
      <c r="M53" s="208">
        <v>0</v>
      </c>
    </row>
    <row r="54" spans="1:13">
      <c r="A54" s="41" t="s">
        <v>179</v>
      </c>
      <c r="B54" s="204">
        <v>226.5</v>
      </c>
      <c r="C54" s="204"/>
      <c r="D54" s="204"/>
      <c r="E54" s="40">
        <v>0</v>
      </c>
      <c r="F54" s="204">
        <v>85</v>
      </c>
      <c r="G54" s="206"/>
      <c r="H54" s="204">
        <v>202.5</v>
      </c>
      <c r="I54" s="204">
        <v>253.61930000000001</v>
      </c>
      <c r="J54" s="204">
        <v>250.73799999999997</v>
      </c>
      <c r="K54" s="204"/>
      <c r="L54" s="207">
        <v>273</v>
      </c>
      <c r="M54" s="208">
        <v>0.73260073260073255</v>
      </c>
    </row>
    <row r="55" spans="1:13">
      <c r="A55" s="41" t="s">
        <v>179</v>
      </c>
      <c r="B55" s="204">
        <v>230.5</v>
      </c>
      <c r="C55" s="204"/>
      <c r="D55" s="204"/>
      <c r="E55" s="40">
        <v>0</v>
      </c>
      <c r="F55" s="204">
        <v>106</v>
      </c>
      <c r="G55" s="206"/>
      <c r="H55" s="204">
        <v>206.5</v>
      </c>
      <c r="I55" s="204">
        <v>258.55210000000005</v>
      </c>
      <c r="J55" s="204">
        <v>255.9188</v>
      </c>
      <c r="K55" s="204"/>
      <c r="L55" s="207">
        <v>150</v>
      </c>
      <c r="M55" s="208">
        <v>1.3333333333333335</v>
      </c>
    </row>
    <row r="56" spans="1:13">
      <c r="A56" s="41" t="s">
        <v>179</v>
      </c>
      <c r="B56" s="204">
        <v>234.5</v>
      </c>
      <c r="C56" s="204"/>
      <c r="D56" s="204"/>
      <c r="E56" s="40">
        <v>0</v>
      </c>
      <c r="F56" s="204">
        <v>137</v>
      </c>
      <c r="G56" s="206"/>
      <c r="H56" s="204">
        <v>210.5</v>
      </c>
      <c r="I56" s="204">
        <v>263.48490000000004</v>
      </c>
      <c r="J56" s="204">
        <v>261.09959999999995</v>
      </c>
      <c r="K56" s="204"/>
      <c r="L56" s="207">
        <v>41</v>
      </c>
      <c r="M56" s="208">
        <v>0</v>
      </c>
    </row>
    <row r="57" spans="1:13">
      <c r="A57" s="41" t="s">
        <v>179</v>
      </c>
      <c r="B57" s="204">
        <v>238.5</v>
      </c>
      <c r="C57" s="204"/>
      <c r="D57" s="204"/>
      <c r="E57" s="40">
        <v>0</v>
      </c>
      <c r="F57" s="204">
        <v>258</v>
      </c>
      <c r="G57" s="206"/>
      <c r="H57" s="204">
        <v>214.5</v>
      </c>
      <c r="I57" s="204">
        <v>268.41770000000002</v>
      </c>
      <c r="J57" s="204">
        <v>266.28039999999999</v>
      </c>
      <c r="K57" s="204"/>
      <c r="L57" s="207">
        <v>3</v>
      </c>
      <c r="M57" s="208">
        <v>0</v>
      </c>
    </row>
    <row r="58" spans="1:13">
      <c r="A58" s="41" t="s">
        <v>179</v>
      </c>
      <c r="B58" s="204">
        <v>242.5</v>
      </c>
      <c r="C58" s="204"/>
      <c r="D58" s="204"/>
      <c r="E58" s="40">
        <v>0</v>
      </c>
      <c r="F58" s="204">
        <v>127</v>
      </c>
      <c r="G58" s="206"/>
      <c r="H58" s="204">
        <v>218.5</v>
      </c>
      <c r="I58" s="204">
        <v>273.35050000000001</v>
      </c>
      <c r="J58" s="204">
        <v>271.46119999999996</v>
      </c>
      <c r="K58" s="204"/>
      <c r="L58" s="207">
        <v>348</v>
      </c>
      <c r="M58" s="208">
        <v>0</v>
      </c>
    </row>
    <row r="59" spans="1:13">
      <c r="A59" s="41" t="s">
        <v>179</v>
      </c>
      <c r="B59" s="204">
        <v>246.5</v>
      </c>
      <c r="C59" s="204"/>
      <c r="D59" s="204"/>
      <c r="E59" s="40">
        <v>0</v>
      </c>
      <c r="F59" s="204">
        <v>34</v>
      </c>
      <c r="G59" s="206"/>
      <c r="H59" s="204">
        <v>222.5</v>
      </c>
      <c r="I59" s="204">
        <v>278.2833</v>
      </c>
      <c r="J59" s="204">
        <v>276.64199999999994</v>
      </c>
      <c r="K59" s="204"/>
      <c r="L59" s="207">
        <v>305</v>
      </c>
      <c r="M59" s="208">
        <v>0</v>
      </c>
    </row>
    <row r="60" spans="1:13">
      <c r="A60" s="41" t="s">
        <v>179</v>
      </c>
      <c r="B60" s="204">
        <v>250.5</v>
      </c>
      <c r="C60" s="204"/>
      <c r="D60" s="204"/>
      <c r="E60" s="40">
        <v>0</v>
      </c>
      <c r="F60" s="204">
        <v>34</v>
      </c>
      <c r="G60" s="206"/>
      <c r="H60" s="204">
        <v>226.5</v>
      </c>
      <c r="I60" s="204">
        <v>283.21610000000004</v>
      </c>
      <c r="J60" s="204">
        <v>281.82279999999997</v>
      </c>
      <c r="K60" s="204"/>
      <c r="L60" s="207">
        <v>85</v>
      </c>
      <c r="M60" s="208">
        <v>0</v>
      </c>
    </row>
    <row r="61" spans="1:13">
      <c r="A61" s="41" t="s">
        <v>179</v>
      </c>
      <c r="B61" s="204">
        <v>258.5</v>
      </c>
      <c r="C61" s="204"/>
      <c r="D61" s="204">
        <v>0</v>
      </c>
      <c r="E61" s="40">
        <v>0</v>
      </c>
      <c r="F61" s="204">
        <v>21</v>
      </c>
      <c r="G61" s="206"/>
      <c r="H61" s="204">
        <v>230.5</v>
      </c>
      <c r="I61" s="204">
        <v>288.14890000000003</v>
      </c>
      <c r="J61" s="204">
        <v>287.00359999999995</v>
      </c>
      <c r="K61" s="204"/>
      <c r="L61" s="207">
        <v>106</v>
      </c>
      <c r="M61" s="208">
        <v>0</v>
      </c>
    </row>
    <row r="62" spans="1:13">
      <c r="A62" s="41" t="s">
        <v>179</v>
      </c>
      <c r="B62" s="204">
        <v>266.5</v>
      </c>
      <c r="C62" s="204"/>
      <c r="D62" s="204"/>
      <c r="E62" s="40" t="s">
        <v>153</v>
      </c>
      <c r="F62" s="204">
        <v>0</v>
      </c>
      <c r="G62" s="206"/>
      <c r="H62" s="204">
        <v>234.5</v>
      </c>
      <c r="I62" s="204">
        <v>293.08170000000001</v>
      </c>
      <c r="J62" s="204">
        <v>292.18439999999998</v>
      </c>
      <c r="K62" s="204"/>
      <c r="L62" s="207">
        <v>137</v>
      </c>
      <c r="M62" s="208">
        <v>0</v>
      </c>
    </row>
    <row r="63" spans="1:13">
      <c r="A63" s="41" t="s">
        <v>179</v>
      </c>
      <c r="B63" s="204">
        <v>270.5</v>
      </c>
      <c r="C63" s="204"/>
      <c r="D63" s="204"/>
      <c r="E63" s="40" t="s">
        <v>153</v>
      </c>
      <c r="F63" s="204">
        <v>0</v>
      </c>
      <c r="G63" s="206"/>
      <c r="H63" s="204">
        <v>238.5</v>
      </c>
      <c r="I63" s="204">
        <v>298.0145</v>
      </c>
      <c r="J63" s="204">
        <v>297.36519999999996</v>
      </c>
      <c r="K63" s="204"/>
      <c r="L63" s="207">
        <v>258</v>
      </c>
      <c r="M63" s="208">
        <v>0</v>
      </c>
    </row>
    <row r="64" spans="1:13">
      <c r="A64" s="41" t="s">
        <v>179</v>
      </c>
      <c r="B64" s="204">
        <v>274.5</v>
      </c>
      <c r="C64" s="204"/>
      <c r="D64" s="204"/>
      <c r="E64" s="40" t="s">
        <v>153</v>
      </c>
      <c r="F64" s="204">
        <v>0</v>
      </c>
      <c r="G64" s="206"/>
      <c r="H64" s="204">
        <v>242.5</v>
      </c>
      <c r="I64" s="204">
        <v>302.94730000000004</v>
      </c>
      <c r="J64" s="204">
        <v>302.54599999999994</v>
      </c>
      <c r="K64" s="204"/>
      <c r="L64" s="207">
        <v>127</v>
      </c>
      <c r="M64" s="208">
        <v>0</v>
      </c>
    </row>
    <row r="65" spans="1:13">
      <c r="A65" s="41" t="s">
        <v>179</v>
      </c>
      <c r="B65" s="204">
        <v>278.5</v>
      </c>
      <c r="C65" s="204"/>
      <c r="D65" s="204"/>
      <c r="E65" s="40" t="s">
        <v>153</v>
      </c>
      <c r="F65" s="204">
        <v>0</v>
      </c>
      <c r="G65" s="206"/>
      <c r="H65" s="204">
        <v>246.5</v>
      </c>
      <c r="I65" s="204">
        <v>307.88010000000003</v>
      </c>
      <c r="J65" s="204">
        <v>307.72679999999997</v>
      </c>
      <c r="K65" s="204"/>
      <c r="L65" s="207">
        <v>34</v>
      </c>
      <c r="M65" s="208">
        <v>0</v>
      </c>
    </row>
    <row r="66" spans="1:13">
      <c r="A66" s="41" t="s">
        <v>179</v>
      </c>
      <c r="B66" s="204">
        <v>282.5</v>
      </c>
      <c r="C66" s="204"/>
      <c r="D66" s="204"/>
      <c r="E66" s="40" t="s">
        <v>153</v>
      </c>
      <c r="F66" s="204">
        <v>0</v>
      </c>
      <c r="G66" s="206"/>
      <c r="H66" s="204">
        <v>250.5</v>
      </c>
      <c r="I66" s="204">
        <v>312.81290000000001</v>
      </c>
      <c r="J66" s="204">
        <v>312.90759999999995</v>
      </c>
      <c r="K66" s="204"/>
      <c r="L66" s="207">
        <v>34</v>
      </c>
      <c r="M66" s="208">
        <v>0</v>
      </c>
    </row>
    <row r="67" spans="1:13">
      <c r="A67" s="41" t="s">
        <v>179</v>
      </c>
      <c r="B67" s="204">
        <v>286.5</v>
      </c>
      <c r="C67" s="204"/>
      <c r="D67" s="204"/>
      <c r="E67" s="40">
        <v>0</v>
      </c>
      <c r="F67" s="204">
        <v>30</v>
      </c>
      <c r="G67" s="206"/>
      <c r="H67" s="204">
        <v>254.5</v>
      </c>
      <c r="I67" s="204">
        <v>317.7457</v>
      </c>
      <c r="J67" s="204">
        <v>318.08839999999998</v>
      </c>
      <c r="K67" s="204"/>
      <c r="L67" s="207">
        <v>0</v>
      </c>
      <c r="M67" s="208" t="e">
        <v>#DIV/0!</v>
      </c>
    </row>
    <row r="68" spans="1:13">
      <c r="A68" s="41" t="s">
        <v>179</v>
      </c>
      <c r="B68" s="204">
        <v>290.5</v>
      </c>
      <c r="C68" s="204"/>
      <c r="D68" s="204"/>
      <c r="E68" s="40">
        <v>0</v>
      </c>
      <c r="F68" s="204">
        <v>163</v>
      </c>
      <c r="G68" s="206"/>
      <c r="H68" s="204">
        <v>258.5</v>
      </c>
      <c r="I68" s="204">
        <v>322.67850000000004</v>
      </c>
      <c r="J68" s="204">
        <v>323.26919999999996</v>
      </c>
      <c r="K68" s="204"/>
      <c r="L68" s="207">
        <v>7</v>
      </c>
      <c r="M68" s="208">
        <v>0</v>
      </c>
    </row>
    <row r="69" spans="1:13">
      <c r="A69" s="41" t="s">
        <v>179</v>
      </c>
      <c r="B69" s="204">
        <v>294.5</v>
      </c>
      <c r="C69" s="204"/>
      <c r="D69" s="204"/>
      <c r="E69" s="40">
        <v>0</v>
      </c>
      <c r="F69" s="204">
        <v>175</v>
      </c>
      <c r="G69" s="206"/>
      <c r="H69" s="204">
        <v>262.5</v>
      </c>
      <c r="I69" s="204">
        <v>327.61130000000003</v>
      </c>
      <c r="J69" s="204">
        <v>328.44999999999993</v>
      </c>
      <c r="K69" s="204"/>
      <c r="L69" s="207">
        <v>14</v>
      </c>
      <c r="M69" s="208">
        <v>0</v>
      </c>
    </row>
    <row r="70" spans="1:13">
      <c r="A70" s="41" t="s">
        <v>179</v>
      </c>
      <c r="B70" s="204">
        <v>298.5</v>
      </c>
      <c r="C70" s="204"/>
      <c r="D70" s="204"/>
      <c r="E70" s="40">
        <v>0</v>
      </c>
      <c r="F70" s="204">
        <v>233</v>
      </c>
      <c r="G70" s="206"/>
      <c r="H70" s="204">
        <v>266.5</v>
      </c>
      <c r="I70" s="204">
        <v>332.54410000000001</v>
      </c>
      <c r="J70" s="204">
        <v>333.63079999999997</v>
      </c>
      <c r="K70" s="204"/>
      <c r="L70" s="207">
        <v>0</v>
      </c>
      <c r="M70" s="208" t="e">
        <v>#DIV/0!</v>
      </c>
    </row>
    <row r="71" spans="1:13">
      <c r="A71" s="41" t="s">
        <v>179</v>
      </c>
      <c r="B71" s="204">
        <v>302.5</v>
      </c>
      <c r="C71" s="204"/>
      <c r="D71" s="204"/>
      <c r="E71" s="40">
        <v>0</v>
      </c>
      <c r="F71" s="204">
        <v>124</v>
      </c>
      <c r="G71" s="206"/>
      <c r="H71" s="204">
        <v>270.5</v>
      </c>
      <c r="I71" s="204">
        <v>337.4769</v>
      </c>
      <c r="J71" s="204">
        <v>338.81159999999994</v>
      </c>
      <c r="K71" s="204"/>
      <c r="L71" s="207">
        <v>0</v>
      </c>
      <c r="M71" s="208" t="e">
        <v>#DIV/0!</v>
      </c>
    </row>
    <row r="72" spans="1:13">
      <c r="A72" s="41" t="s">
        <v>179</v>
      </c>
      <c r="B72" s="204">
        <v>306.5</v>
      </c>
      <c r="C72" s="204"/>
      <c r="D72" s="204"/>
      <c r="E72" s="40">
        <v>0</v>
      </c>
      <c r="F72" s="204">
        <v>184</v>
      </c>
      <c r="G72" s="206"/>
      <c r="H72" s="204">
        <v>274.5</v>
      </c>
      <c r="I72" s="204">
        <v>342.40970000000004</v>
      </c>
      <c r="J72" s="204">
        <v>343.99239999999998</v>
      </c>
      <c r="K72" s="204"/>
      <c r="L72" s="207">
        <v>0</v>
      </c>
      <c r="M72" s="208" t="e">
        <v>#DIV/0!</v>
      </c>
    </row>
    <row r="73" spans="1:13">
      <c r="A73" s="41" t="s">
        <v>179</v>
      </c>
      <c r="B73" s="204">
        <v>314.5</v>
      </c>
      <c r="C73" s="204"/>
      <c r="D73" s="204">
        <v>0</v>
      </c>
      <c r="E73" s="40">
        <v>0</v>
      </c>
      <c r="F73" s="204">
        <v>39</v>
      </c>
      <c r="G73" s="206"/>
      <c r="H73" s="204">
        <v>278.5</v>
      </c>
      <c r="I73" s="204">
        <v>347.34250000000003</v>
      </c>
      <c r="J73" s="204">
        <v>349.17319999999995</v>
      </c>
      <c r="K73" s="204"/>
      <c r="L73" s="207">
        <v>0</v>
      </c>
      <c r="M73" s="208" t="e">
        <v>#DIV/0!</v>
      </c>
    </row>
    <row r="74" spans="1:13">
      <c r="A74" s="41" t="s">
        <v>179</v>
      </c>
      <c r="B74" s="204">
        <v>322.5</v>
      </c>
      <c r="C74" s="204"/>
      <c r="D74" s="204"/>
      <c r="E74" s="40">
        <v>0</v>
      </c>
      <c r="F74" s="204">
        <v>123</v>
      </c>
      <c r="G74" s="206"/>
      <c r="H74" s="204">
        <v>282.5</v>
      </c>
      <c r="I74" s="204">
        <v>352.27530000000002</v>
      </c>
      <c r="J74" s="204">
        <v>354.35399999999993</v>
      </c>
      <c r="K74" s="204"/>
      <c r="L74" s="207">
        <v>0</v>
      </c>
      <c r="M74" s="208" t="e">
        <v>#DIV/0!</v>
      </c>
    </row>
    <row r="75" spans="1:13">
      <c r="A75" s="41" t="s">
        <v>179</v>
      </c>
      <c r="B75" s="204">
        <v>326.5</v>
      </c>
      <c r="C75" s="204"/>
      <c r="D75" s="204"/>
      <c r="E75" s="40">
        <v>0</v>
      </c>
      <c r="F75" s="204">
        <v>78</v>
      </c>
      <c r="G75" s="206"/>
      <c r="H75" s="204">
        <v>286.5</v>
      </c>
      <c r="I75" s="204">
        <v>357.2081</v>
      </c>
      <c r="J75" s="204">
        <v>359.53479999999996</v>
      </c>
      <c r="K75" s="204"/>
      <c r="L75" s="207">
        <v>30</v>
      </c>
      <c r="M75" s="208">
        <v>0</v>
      </c>
    </row>
    <row r="76" spans="1:13">
      <c r="A76" s="41" t="s">
        <v>179</v>
      </c>
      <c r="B76" s="204">
        <v>332.5</v>
      </c>
      <c r="C76" s="204"/>
      <c r="D76" s="204">
        <v>0</v>
      </c>
      <c r="E76" s="40">
        <v>0</v>
      </c>
      <c r="F76" s="204">
        <v>29</v>
      </c>
      <c r="G76" s="206"/>
      <c r="H76" s="204">
        <v>290.5</v>
      </c>
      <c r="I76" s="204">
        <v>362.14090000000004</v>
      </c>
      <c r="J76" s="204">
        <v>364.71559999999994</v>
      </c>
      <c r="K76" s="204"/>
      <c r="L76" s="207">
        <v>163</v>
      </c>
      <c r="M76" s="208">
        <v>0</v>
      </c>
    </row>
    <row r="77" spans="1:13">
      <c r="A77" s="41" t="s">
        <v>179</v>
      </c>
      <c r="B77" s="204">
        <v>338.5</v>
      </c>
      <c r="C77" s="204"/>
      <c r="D77" s="204"/>
      <c r="E77" s="40" t="s">
        <v>153</v>
      </c>
      <c r="F77" s="204">
        <v>0</v>
      </c>
      <c r="G77" s="206"/>
      <c r="H77" s="204">
        <v>294.5</v>
      </c>
      <c r="I77" s="204">
        <v>367.07370000000003</v>
      </c>
      <c r="J77" s="204">
        <v>369.89639999999997</v>
      </c>
      <c r="K77" s="204"/>
      <c r="L77" s="207">
        <v>175</v>
      </c>
      <c r="M77" s="208">
        <v>0</v>
      </c>
    </row>
    <row r="78" spans="1:13">
      <c r="A78" s="41" t="s">
        <v>179</v>
      </c>
      <c r="B78" s="204">
        <v>342.5</v>
      </c>
      <c r="C78" s="204"/>
      <c r="D78" s="204"/>
      <c r="E78" s="40" t="s">
        <v>153</v>
      </c>
      <c r="F78" s="204">
        <v>0</v>
      </c>
      <c r="G78" s="206"/>
      <c r="H78" s="204">
        <v>298.5</v>
      </c>
      <c r="I78" s="204">
        <v>372.00650000000002</v>
      </c>
      <c r="J78" s="204">
        <v>375.07719999999995</v>
      </c>
      <c r="K78" s="204"/>
      <c r="L78" s="207">
        <v>233</v>
      </c>
      <c r="M78" s="208">
        <v>0</v>
      </c>
    </row>
    <row r="79" spans="1:13">
      <c r="A79" s="41" t="s">
        <v>179</v>
      </c>
      <c r="B79" s="204">
        <v>346.5</v>
      </c>
      <c r="C79" s="204"/>
      <c r="D79" s="204"/>
      <c r="E79" s="40" t="s">
        <v>153</v>
      </c>
      <c r="F79" s="204">
        <v>0</v>
      </c>
      <c r="G79" s="206"/>
      <c r="H79" s="204">
        <v>302.5</v>
      </c>
      <c r="I79" s="204">
        <v>376.9393</v>
      </c>
      <c r="J79" s="204">
        <v>380.25799999999992</v>
      </c>
      <c r="K79" s="204"/>
      <c r="L79" s="207">
        <v>124</v>
      </c>
      <c r="M79" s="208">
        <v>0</v>
      </c>
    </row>
    <row r="80" spans="1:13">
      <c r="A80" s="41" t="s">
        <v>179</v>
      </c>
      <c r="B80" s="204">
        <v>350.5</v>
      </c>
      <c r="C80" s="204"/>
      <c r="D80" s="204"/>
      <c r="E80" s="40" t="s">
        <v>153</v>
      </c>
      <c r="F80" s="204">
        <v>0</v>
      </c>
      <c r="G80" s="206"/>
      <c r="H80" s="204">
        <v>306.5</v>
      </c>
      <c r="I80" s="204">
        <v>381.87210000000005</v>
      </c>
      <c r="J80" s="204">
        <v>385.43879999999996</v>
      </c>
      <c r="K80" s="204"/>
      <c r="L80" s="207">
        <v>184</v>
      </c>
      <c r="M80" s="208">
        <v>0</v>
      </c>
    </row>
    <row r="81" spans="1:13">
      <c r="A81" s="41" t="s">
        <v>179</v>
      </c>
      <c r="B81" s="204">
        <v>358.5</v>
      </c>
      <c r="C81" s="204"/>
      <c r="D81" s="204"/>
      <c r="E81" s="40" t="s">
        <v>153</v>
      </c>
      <c r="F81" s="204">
        <v>0</v>
      </c>
      <c r="G81" s="206"/>
      <c r="H81" s="204">
        <v>310.5</v>
      </c>
      <c r="I81" s="204">
        <v>386.80490000000003</v>
      </c>
      <c r="J81" s="204">
        <v>390.61959999999993</v>
      </c>
      <c r="K81" s="204"/>
      <c r="L81" s="207">
        <v>14</v>
      </c>
      <c r="M81" s="208">
        <v>0</v>
      </c>
    </row>
    <row r="82" spans="1:13">
      <c r="A82" s="41" t="s">
        <v>179</v>
      </c>
      <c r="B82" s="204">
        <v>368.5</v>
      </c>
      <c r="C82" s="204"/>
      <c r="D82" s="204">
        <v>0</v>
      </c>
      <c r="E82" s="40">
        <v>0</v>
      </c>
      <c r="F82" s="204">
        <v>28</v>
      </c>
      <c r="G82" s="206"/>
      <c r="H82" s="204">
        <v>314.5</v>
      </c>
      <c r="I82" s="204">
        <v>391.73770000000002</v>
      </c>
      <c r="J82" s="204">
        <v>395.80039999999997</v>
      </c>
      <c r="K82" s="204"/>
      <c r="L82" s="207">
        <v>6</v>
      </c>
      <c r="M82" s="208">
        <v>0</v>
      </c>
    </row>
    <row r="83" spans="1:13">
      <c r="A83" s="41" t="s">
        <v>179</v>
      </c>
      <c r="B83" s="204">
        <v>378.5</v>
      </c>
      <c r="C83" s="204"/>
      <c r="D83" s="204"/>
      <c r="E83" s="40">
        <v>0</v>
      </c>
      <c r="F83" s="204">
        <v>35</v>
      </c>
      <c r="G83" s="206"/>
      <c r="H83" s="204">
        <v>318.5</v>
      </c>
      <c r="I83" s="204">
        <v>396.6705</v>
      </c>
      <c r="J83" s="204">
        <v>400.98119999999994</v>
      </c>
      <c r="K83" s="204"/>
      <c r="L83" s="207">
        <v>19</v>
      </c>
      <c r="M83" s="208">
        <v>0</v>
      </c>
    </row>
    <row r="84" spans="1:13">
      <c r="A84" s="41" t="s">
        <v>179</v>
      </c>
      <c r="B84" s="204">
        <v>386.5</v>
      </c>
      <c r="C84" s="204"/>
      <c r="D84" s="204">
        <v>0</v>
      </c>
      <c r="E84" s="40">
        <v>0</v>
      </c>
      <c r="F84" s="204">
        <v>42</v>
      </c>
      <c r="G84" s="206"/>
      <c r="H84" s="204">
        <v>322.5</v>
      </c>
      <c r="I84" s="204">
        <v>401.60330000000005</v>
      </c>
      <c r="J84" s="204">
        <v>406.16199999999998</v>
      </c>
      <c r="K84" s="204"/>
      <c r="L84" s="207">
        <v>123</v>
      </c>
      <c r="M84" s="208">
        <v>0</v>
      </c>
    </row>
    <row r="85" spans="1:13">
      <c r="A85" s="41" t="s">
        <v>179</v>
      </c>
      <c r="B85" s="204">
        <v>394.5</v>
      </c>
      <c r="C85" s="204"/>
      <c r="D85" s="204"/>
      <c r="E85" s="40">
        <v>0</v>
      </c>
      <c r="F85" s="204">
        <v>31</v>
      </c>
      <c r="G85" s="206"/>
      <c r="H85" s="204">
        <v>326.5</v>
      </c>
      <c r="I85" s="204">
        <v>406.53610000000003</v>
      </c>
      <c r="J85" s="204">
        <v>411.34279999999995</v>
      </c>
      <c r="K85" s="204"/>
      <c r="L85" s="207">
        <v>78</v>
      </c>
      <c r="M85" s="208">
        <v>0</v>
      </c>
    </row>
    <row r="86" spans="1:13">
      <c r="A86" s="41" t="s">
        <v>179</v>
      </c>
      <c r="B86" s="204">
        <v>398.5</v>
      </c>
      <c r="C86" s="204"/>
      <c r="D86" s="204"/>
      <c r="E86" s="40">
        <v>0</v>
      </c>
      <c r="F86" s="204">
        <v>39</v>
      </c>
      <c r="G86" s="206"/>
      <c r="H86" s="204">
        <v>330.5</v>
      </c>
      <c r="I86" s="204">
        <v>411.46890000000002</v>
      </c>
      <c r="J86" s="204">
        <v>416.52359999999993</v>
      </c>
      <c r="K86" s="204"/>
      <c r="L86" s="207">
        <v>28</v>
      </c>
      <c r="M86" s="208">
        <v>0</v>
      </c>
    </row>
    <row r="87" spans="1:13">
      <c r="A87" s="41" t="s">
        <v>179</v>
      </c>
      <c r="B87" s="204">
        <v>402.5</v>
      </c>
      <c r="C87" s="204"/>
      <c r="D87" s="204"/>
      <c r="E87" s="40" t="s">
        <v>153</v>
      </c>
      <c r="F87" s="204">
        <v>0</v>
      </c>
      <c r="G87" s="206"/>
      <c r="H87" s="204">
        <v>334.5</v>
      </c>
      <c r="I87" s="204">
        <v>416.40170000000001</v>
      </c>
      <c r="J87" s="204">
        <v>421.70439999999996</v>
      </c>
      <c r="K87" s="204"/>
      <c r="L87" s="207">
        <v>1</v>
      </c>
      <c r="M87" s="208">
        <v>0</v>
      </c>
    </row>
    <row r="88" spans="1:13">
      <c r="A88" s="41" t="s">
        <v>179</v>
      </c>
      <c r="B88" s="204">
        <v>406.5</v>
      </c>
      <c r="C88" s="204"/>
      <c r="D88" s="204"/>
      <c r="E88" s="40" t="s">
        <v>153</v>
      </c>
      <c r="F88" s="204">
        <v>0</v>
      </c>
      <c r="G88" s="206"/>
      <c r="H88" s="204">
        <v>338.5</v>
      </c>
      <c r="I88" s="204">
        <v>421.33450000000005</v>
      </c>
      <c r="J88" s="204">
        <v>426.88519999999994</v>
      </c>
      <c r="K88" s="204"/>
      <c r="L88" s="207">
        <v>0</v>
      </c>
      <c r="M88" s="208" t="e">
        <v>#DIV/0!</v>
      </c>
    </row>
    <row r="89" spans="1:13">
      <c r="A89" s="41" t="s">
        <v>179</v>
      </c>
      <c r="B89" s="204">
        <v>410.5</v>
      </c>
      <c r="C89" s="204"/>
      <c r="D89" s="204"/>
      <c r="E89" s="40" t="s">
        <v>153</v>
      </c>
      <c r="F89" s="204">
        <v>0</v>
      </c>
      <c r="G89" s="206"/>
      <c r="H89" s="204">
        <v>342.5</v>
      </c>
      <c r="I89" s="204">
        <v>426.26730000000003</v>
      </c>
      <c r="J89" s="204">
        <v>432.06599999999997</v>
      </c>
      <c r="K89" s="204"/>
      <c r="L89" s="207">
        <v>0</v>
      </c>
      <c r="M89" s="208" t="e">
        <v>#DIV/0!</v>
      </c>
    </row>
    <row r="90" spans="1:13">
      <c r="A90" s="41" t="s">
        <v>179</v>
      </c>
      <c r="B90" s="204">
        <v>414.5</v>
      </c>
      <c r="C90" s="204"/>
      <c r="D90" s="204"/>
      <c r="E90" s="40" t="s">
        <v>153</v>
      </c>
      <c r="F90" s="204">
        <v>0</v>
      </c>
      <c r="G90" s="206"/>
      <c r="H90" s="204">
        <v>346.5</v>
      </c>
      <c r="I90" s="204">
        <v>431.20010000000002</v>
      </c>
      <c r="J90" s="204">
        <v>437.24679999999995</v>
      </c>
      <c r="K90" s="204"/>
      <c r="L90" s="207">
        <v>0</v>
      </c>
      <c r="M90" s="208" t="e">
        <v>#DIV/0!</v>
      </c>
    </row>
    <row r="91" spans="1:13">
      <c r="A91" s="41" t="s">
        <v>179</v>
      </c>
      <c r="B91" s="204">
        <v>418.5</v>
      </c>
      <c r="C91" s="204"/>
      <c r="D91" s="204"/>
      <c r="E91" s="40" t="s">
        <v>153</v>
      </c>
      <c r="F91" s="204">
        <v>0</v>
      </c>
      <c r="G91" s="206"/>
      <c r="H91" s="204">
        <v>350.5</v>
      </c>
      <c r="I91" s="204">
        <v>436.13290000000001</v>
      </c>
      <c r="J91" s="204">
        <v>442.42759999999993</v>
      </c>
      <c r="K91" s="204"/>
      <c r="L91" s="207">
        <v>0</v>
      </c>
      <c r="M91" s="208" t="e">
        <v>#DIV/0!</v>
      </c>
    </row>
    <row r="92" spans="1:13">
      <c r="A92" s="41" t="s">
        <v>179</v>
      </c>
      <c r="B92" s="204">
        <v>424.5</v>
      </c>
      <c r="C92" s="204"/>
      <c r="D92" s="204">
        <v>0</v>
      </c>
      <c r="E92" s="40">
        <v>0</v>
      </c>
      <c r="F92" s="204">
        <v>26</v>
      </c>
      <c r="G92" s="206"/>
      <c r="H92" s="204">
        <v>358.5</v>
      </c>
      <c r="I92" s="204">
        <v>445.99850000000004</v>
      </c>
      <c r="J92" s="204">
        <v>452.78919999999994</v>
      </c>
      <c r="K92" s="204"/>
      <c r="L92" s="207">
        <v>0</v>
      </c>
      <c r="M92" s="208" t="e">
        <v>#DIV/0!</v>
      </c>
    </row>
    <row r="93" spans="1:13">
      <c r="A93" s="41" t="s">
        <v>179</v>
      </c>
      <c r="B93" s="204">
        <v>430.5</v>
      </c>
      <c r="C93" s="204"/>
      <c r="D93" s="204"/>
      <c r="E93" s="40">
        <v>0</v>
      </c>
      <c r="F93" s="204">
        <v>20</v>
      </c>
      <c r="G93" s="206"/>
      <c r="H93" s="204">
        <v>362.5</v>
      </c>
      <c r="I93" s="204">
        <v>450.93130000000002</v>
      </c>
      <c r="J93" s="204">
        <v>457.96999999999997</v>
      </c>
      <c r="K93" s="204"/>
      <c r="L93" s="207">
        <v>2</v>
      </c>
      <c r="M93" s="208">
        <v>0</v>
      </c>
    </row>
    <row r="94" spans="1:13">
      <c r="A94" s="41" t="s">
        <v>179</v>
      </c>
      <c r="B94" s="204">
        <v>440.5</v>
      </c>
      <c r="C94" s="204"/>
      <c r="D94" s="204">
        <v>0</v>
      </c>
      <c r="E94" s="40">
        <v>0</v>
      </c>
      <c r="F94" s="204">
        <v>27</v>
      </c>
      <c r="G94" s="206"/>
      <c r="H94" s="204">
        <v>366.5</v>
      </c>
      <c r="I94" s="204">
        <v>455.86410000000001</v>
      </c>
      <c r="J94" s="204">
        <v>463.15079999999995</v>
      </c>
      <c r="K94" s="204"/>
      <c r="L94" s="207">
        <v>0</v>
      </c>
      <c r="M94" s="208" t="e">
        <v>#DIV/0!</v>
      </c>
    </row>
    <row r="95" spans="1:13">
      <c r="A95" s="41" t="s">
        <v>179</v>
      </c>
      <c r="B95" s="204">
        <v>456.5</v>
      </c>
      <c r="C95" s="204"/>
      <c r="D95" s="204">
        <v>0</v>
      </c>
      <c r="E95" s="40">
        <v>0</v>
      </c>
      <c r="F95" s="204">
        <v>23</v>
      </c>
      <c r="G95" s="206"/>
      <c r="H95" s="204">
        <v>370.5</v>
      </c>
      <c r="I95" s="204">
        <v>460.79690000000005</v>
      </c>
      <c r="J95" s="204">
        <v>468.33159999999992</v>
      </c>
      <c r="K95" s="204"/>
      <c r="L95" s="207">
        <v>14</v>
      </c>
      <c r="M95" s="208">
        <v>0</v>
      </c>
    </row>
    <row r="96" spans="1:13">
      <c r="A96" s="41" t="s">
        <v>179</v>
      </c>
      <c r="B96" s="204">
        <v>466.5</v>
      </c>
      <c r="C96" s="204"/>
      <c r="D96" s="204"/>
      <c r="E96" s="40" t="s">
        <v>153</v>
      </c>
      <c r="F96" s="204">
        <v>0</v>
      </c>
      <c r="G96" s="206"/>
      <c r="H96" s="204">
        <v>374.5</v>
      </c>
      <c r="I96" s="204">
        <v>465.72970000000004</v>
      </c>
      <c r="J96" s="204">
        <v>473.51239999999996</v>
      </c>
      <c r="K96" s="204"/>
      <c r="L96" s="207">
        <v>12</v>
      </c>
      <c r="M96" s="208">
        <v>0</v>
      </c>
    </row>
    <row r="97" spans="1:13">
      <c r="A97" s="41" t="s">
        <v>179</v>
      </c>
      <c r="B97" s="204">
        <v>470.5</v>
      </c>
      <c r="C97" s="204"/>
      <c r="D97" s="204"/>
      <c r="E97" s="40" t="s">
        <v>153</v>
      </c>
      <c r="F97" s="204">
        <v>0</v>
      </c>
      <c r="G97" s="206"/>
      <c r="H97" s="204">
        <v>378.5</v>
      </c>
      <c r="I97" s="204">
        <v>470.66250000000002</v>
      </c>
      <c r="J97" s="204">
        <v>478.69319999999993</v>
      </c>
      <c r="K97" s="204"/>
      <c r="L97" s="207">
        <v>35</v>
      </c>
      <c r="M97" s="208">
        <v>0</v>
      </c>
    </row>
    <row r="98" spans="1:13">
      <c r="A98" s="41" t="s">
        <v>179</v>
      </c>
      <c r="B98" s="204">
        <v>474.5</v>
      </c>
      <c r="C98" s="204"/>
      <c r="D98" s="204"/>
      <c r="E98" s="40" t="s">
        <v>153</v>
      </c>
      <c r="F98" s="204">
        <v>0</v>
      </c>
      <c r="G98" s="206"/>
      <c r="H98" s="204">
        <v>382.5</v>
      </c>
      <c r="I98" s="204">
        <v>475.59530000000001</v>
      </c>
      <c r="J98" s="204">
        <v>483.87399999999997</v>
      </c>
      <c r="K98" s="204"/>
      <c r="L98" s="207">
        <v>17</v>
      </c>
      <c r="M98" s="208">
        <v>0</v>
      </c>
    </row>
    <row r="99" spans="1:13">
      <c r="A99" s="41" t="s">
        <v>179</v>
      </c>
      <c r="B99" s="204">
        <v>478.5</v>
      </c>
      <c r="C99" s="204"/>
      <c r="D99" s="204"/>
      <c r="E99" s="40" t="s">
        <v>153</v>
      </c>
      <c r="F99" s="204">
        <v>0</v>
      </c>
      <c r="G99" s="206"/>
      <c r="H99" s="204">
        <v>386.5</v>
      </c>
      <c r="I99" s="204">
        <v>480.52810000000005</v>
      </c>
      <c r="J99" s="204">
        <v>489.05479999999994</v>
      </c>
      <c r="K99" s="204"/>
      <c r="L99" s="207">
        <v>7</v>
      </c>
      <c r="M99" s="208">
        <v>0</v>
      </c>
    </row>
    <row r="100" spans="1:13">
      <c r="A100" s="41" t="s">
        <v>179</v>
      </c>
      <c r="B100" s="204">
        <v>482.5</v>
      </c>
      <c r="C100" s="204"/>
      <c r="D100" s="204"/>
      <c r="E100" s="40" t="s">
        <v>153</v>
      </c>
      <c r="F100" s="204">
        <v>0</v>
      </c>
      <c r="G100" s="206"/>
      <c r="H100" s="204">
        <v>390.5</v>
      </c>
      <c r="I100" s="204">
        <v>485.46090000000004</v>
      </c>
      <c r="J100" s="204">
        <v>494.23559999999992</v>
      </c>
      <c r="K100" s="204"/>
      <c r="L100" s="207">
        <v>18</v>
      </c>
      <c r="M100" s="208">
        <v>0</v>
      </c>
    </row>
    <row r="101" spans="1:13">
      <c r="A101" s="41" t="s">
        <v>179</v>
      </c>
      <c r="B101" s="204">
        <v>486.5</v>
      </c>
      <c r="C101" s="204"/>
      <c r="D101" s="204"/>
      <c r="E101" s="40" t="s">
        <v>153</v>
      </c>
      <c r="F101" s="204">
        <v>0</v>
      </c>
      <c r="G101" s="206"/>
      <c r="H101" s="204">
        <v>394.5</v>
      </c>
      <c r="I101" s="204">
        <v>490.39370000000002</v>
      </c>
      <c r="J101" s="204">
        <v>499.41639999999995</v>
      </c>
      <c r="K101" s="204"/>
      <c r="L101" s="207">
        <v>31</v>
      </c>
      <c r="M101" s="208">
        <v>0</v>
      </c>
    </row>
    <row r="102" spans="1:13">
      <c r="A102" s="41" t="s">
        <v>179</v>
      </c>
      <c r="B102" s="204">
        <v>490.5</v>
      </c>
      <c r="C102" s="204"/>
      <c r="D102" s="204"/>
      <c r="E102" s="40" t="s">
        <v>153</v>
      </c>
      <c r="F102" s="204">
        <v>0</v>
      </c>
      <c r="G102" s="206"/>
      <c r="H102" s="204">
        <v>398.5</v>
      </c>
      <c r="I102" s="204">
        <v>495.32650000000001</v>
      </c>
      <c r="J102" s="204">
        <v>504.59719999999999</v>
      </c>
      <c r="K102" s="204"/>
      <c r="L102" s="207">
        <v>39</v>
      </c>
      <c r="M102" s="208">
        <v>0</v>
      </c>
    </row>
    <row r="103" spans="1:13">
      <c r="A103" s="41" t="s">
        <v>179</v>
      </c>
      <c r="B103" s="204">
        <v>494.5</v>
      </c>
      <c r="C103" s="204"/>
      <c r="D103" s="204"/>
      <c r="E103" s="40" t="s">
        <v>153</v>
      </c>
      <c r="F103" s="204">
        <v>0</v>
      </c>
      <c r="G103" s="206"/>
      <c r="H103" s="204">
        <v>402.5</v>
      </c>
      <c r="I103" s="204">
        <v>500.25930000000005</v>
      </c>
      <c r="J103" s="204">
        <v>509.77799999999996</v>
      </c>
      <c r="K103" s="204"/>
      <c r="L103" s="207">
        <v>0</v>
      </c>
      <c r="M103" s="208" t="e">
        <v>#DIV/0!</v>
      </c>
    </row>
    <row r="104" spans="1:13">
      <c r="A104" s="41" t="s">
        <v>179</v>
      </c>
      <c r="B104" s="204">
        <v>498.5</v>
      </c>
      <c r="C104" s="204"/>
      <c r="D104" s="204"/>
      <c r="E104" s="40" t="s">
        <v>153</v>
      </c>
      <c r="F104" s="204">
        <v>0</v>
      </c>
      <c r="G104" s="206"/>
      <c r="H104" s="204">
        <v>406.5</v>
      </c>
      <c r="I104" s="204">
        <v>505.19210000000004</v>
      </c>
      <c r="J104" s="204">
        <v>514.9588</v>
      </c>
      <c r="K104" s="204"/>
      <c r="L104" s="207">
        <v>0</v>
      </c>
      <c r="M104" s="208" t="e">
        <v>#DIV/0!</v>
      </c>
    </row>
    <row r="105" spans="1:13">
      <c r="A105" s="41" t="s">
        <v>179</v>
      </c>
      <c r="B105" s="204">
        <v>502.5</v>
      </c>
      <c r="C105" s="204"/>
      <c r="D105" s="204"/>
      <c r="E105" s="40" t="s">
        <v>153</v>
      </c>
      <c r="F105" s="204">
        <v>0</v>
      </c>
      <c r="G105" s="206"/>
      <c r="H105" s="204">
        <v>410.5</v>
      </c>
      <c r="I105" s="204">
        <v>510.12490000000003</v>
      </c>
      <c r="J105" s="204">
        <v>520.13959999999997</v>
      </c>
      <c r="K105" s="204"/>
      <c r="L105" s="207">
        <v>0</v>
      </c>
      <c r="M105" s="208" t="e">
        <v>#DIV/0!</v>
      </c>
    </row>
    <row r="106" spans="1:13">
      <c r="A106" s="41" t="s">
        <v>179</v>
      </c>
      <c r="B106" s="204">
        <v>506.5</v>
      </c>
      <c r="C106" s="204"/>
      <c r="D106" s="204"/>
      <c r="E106" s="40" t="s">
        <v>153</v>
      </c>
      <c r="F106" s="204">
        <v>0</v>
      </c>
      <c r="G106" s="206"/>
      <c r="H106" s="204">
        <v>414.5</v>
      </c>
      <c r="I106" s="204">
        <v>515.05770000000007</v>
      </c>
      <c r="J106" s="204">
        <v>525.32039999999995</v>
      </c>
      <c r="K106" s="204"/>
      <c r="L106" s="207">
        <v>0</v>
      </c>
      <c r="M106" s="208" t="e">
        <v>#DIV/0!</v>
      </c>
    </row>
    <row r="107" spans="1:13">
      <c r="A107" s="41" t="s">
        <v>179</v>
      </c>
      <c r="B107" s="204">
        <v>510.5</v>
      </c>
      <c r="C107" s="204"/>
      <c r="D107" s="204"/>
      <c r="E107" s="40" t="s">
        <v>153</v>
      </c>
      <c r="F107" s="204">
        <v>0</v>
      </c>
      <c r="G107" s="206"/>
      <c r="H107" s="204">
        <v>418.5</v>
      </c>
      <c r="I107" s="204">
        <v>519.9905</v>
      </c>
      <c r="J107" s="204">
        <v>530.50120000000004</v>
      </c>
      <c r="K107" s="204"/>
      <c r="L107" s="207">
        <v>0</v>
      </c>
      <c r="M107" s="208" t="e">
        <v>#DIV/0!</v>
      </c>
    </row>
    <row r="108" spans="1:13">
      <c r="A108" s="41" t="s">
        <v>179</v>
      </c>
      <c r="B108" s="204">
        <v>514.5</v>
      </c>
      <c r="C108" s="204"/>
      <c r="D108" s="204"/>
      <c r="E108" s="40" t="s">
        <v>153</v>
      </c>
      <c r="F108" s="204">
        <v>0</v>
      </c>
      <c r="G108" s="206"/>
      <c r="H108" s="204">
        <v>422.5</v>
      </c>
      <c r="I108" s="204">
        <v>524.92330000000004</v>
      </c>
      <c r="J108" s="204">
        <v>535.68200000000002</v>
      </c>
      <c r="K108" s="204"/>
      <c r="L108" s="207">
        <v>2</v>
      </c>
      <c r="M108" s="208">
        <v>0</v>
      </c>
    </row>
    <row r="109" spans="1:13">
      <c r="A109" s="41" t="s">
        <v>179</v>
      </c>
      <c r="B109" s="204">
        <v>518.5</v>
      </c>
      <c r="C109" s="204"/>
      <c r="D109" s="204"/>
      <c r="E109" s="40" t="s">
        <v>153</v>
      </c>
      <c r="F109" s="204">
        <v>0</v>
      </c>
      <c r="G109" s="206"/>
      <c r="H109" s="204">
        <v>426.5</v>
      </c>
      <c r="I109" s="204">
        <v>529.85610000000008</v>
      </c>
      <c r="J109" s="204">
        <v>540.86279999999999</v>
      </c>
      <c r="K109" s="204"/>
      <c r="L109" s="207">
        <v>24</v>
      </c>
      <c r="M109" s="208">
        <v>0</v>
      </c>
    </row>
    <row r="110" spans="1:13">
      <c r="A110" s="41" t="s">
        <v>179</v>
      </c>
      <c r="B110" s="204">
        <v>522.5</v>
      </c>
      <c r="C110" s="204"/>
      <c r="D110" s="204"/>
      <c r="E110" s="40" t="s">
        <v>153</v>
      </c>
      <c r="F110" s="204">
        <v>0</v>
      </c>
      <c r="G110" s="206"/>
      <c r="H110" s="204">
        <v>430.5</v>
      </c>
      <c r="I110" s="204">
        <v>534.78890000000001</v>
      </c>
      <c r="J110" s="204">
        <v>546.04359999999997</v>
      </c>
      <c r="K110" s="204"/>
      <c r="L110" s="207">
        <v>20</v>
      </c>
      <c r="M110" s="208">
        <v>0</v>
      </c>
    </row>
    <row r="111" spans="1:13">
      <c r="A111" s="41" t="s">
        <v>179</v>
      </c>
      <c r="H111" s="204">
        <v>434.5</v>
      </c>
      <c r="I111" s="204">
        <v>539.72170000000006</v>
      </c>
      <c r="J111" s="204">
        <v>551.22439999999995</v>
      </c>
      <c r="K111" s="204"/>
      <c r="L111" s="207">
        <v>14</v>
      </c>
      <c r="M111" s="208">
        <v>0</v>
      </c>
    </row>
    <row r="112" spans="1:13">
      <c r="A112" s="41" t="s">
        <v>179</v>
      </c>
      <c r="H112" s="204">
        <v>438.5</v>
      </c>
      <c r="I112" s="204">
        <v>544.65449999999998</v>
      </c>
      <c r="J112" s="204">
        <v>556.40520000000004</v>
      </c>
      <c r="K112" s="204"/>
      <c r="L112" s="207">
        <v>0</v>
      </c>
      <c r="M112" s="208" t="e">
        <v>#DIV/0!</v>
      </c>
    </row>
    <row r="113" spans="1:13">
      <c r="A113" s="41" t="s">
        <v>179</v>
      </c>
      <c r="H113" s="204">
        <v>442.5</v>
      </c>
      <c r="I113" s="204">
        <v>549.58730000000003</v>
      </c>
      <c r="J113" s="204">
        <v>561.58600000000001</v>
      </c>
      <c r="K113" s="204"/>
      <c r="L113" s="207">
        <v>4</v>
      </c>
      <c r="M113" s="208">
        <v>0</v>
      </c>
    </row>
    <row r="114" spans="1:13">
      <c r="A114" s="41" t="s">
        <v>179</v>
      </c>
      <c r="H114" s="204">
        <v>446.5</v>
      </c>
      <c r="I114" s="204">
        <v>554.52010000000007</v>
      </c>
      <c r="J114" s="204">
        <v>566.76679999999999</v>
      </c>
      <c r="K114" s="204"/>
      <c r="L114" s="207">
        <v>9</v>
      </c>
      <c r="M114" s="208">
        <v>0</v>
      </c>
    </row>
    <row r="115" spans="1:13">
      <c r="A115" s="41" t="s">
        <v>179</v>
      </c>
      <c r="H115" s="204">
        <v>450.5</v>
      </c>
      <c r="I115" s="204">
        <v>559.4529</v>
      </c>
      <c r="J115" s="204">
        <v>571.94759999999997</v>
      </c>
      <c r="K115" s="204"/>
      <c r="L115" s="207">
        <v>15</v>
      </c>
      <c r="M115" s="208">
        <v>0</v>
      </c>
    </row>
    <row r="116" spans="1:13">
      <c r="A116" s="41" t="s">
        <v>179</v>
      </c>
      <c r="H116" s="204">
        <v>454.5</v>
      </c>
      <c r="I116" s="204">
        <v>564.38570000000004</v>
      </c>
      <c r="J116" s="204">
        <v>577.12839999999994</v>
      </c>
      <c r="K116" s="204"/>
      <c r="L116" s="207">
        <v>1</v>
      </c>
      <c r="M116" s="208">
        <v>0</v>
      </c>
    </row>
    <row r="117" spans="1:13">
      <c r="A117" s="41" t="s">
        <v>179</v>
      </c>
      <c r="H117" s="204">
        <v>458.5</v>
      </c>
      <c r="I117" s="204">
        <v>569.31850000000009</v>
      </c>
      <c r="J117" s="204">
        <v>582.30920000000003</v>
      </c>
      <c r="K117" s="204"/>
      <c r="L117" s="207">
        <v>2</v>
      </c>
      <c r="M117" s="208">
        <v>0</v>
      </c>
    </row>
    <row r="118" spans="1:13">
      <c r="A118" s="41" t="s">
        <v>179</v>
      </c>
      <c r="H118" s="204">
        <v>462.5</v>
      </c>
      <c r="I118" s="204">
        <v>574.25130000000001</v>
      </c>
      <c r="J118" s="204">
        <v>587.49</v>
      </c>
      <c r="K118" s="204"/>
      <c r="L118" s="207">
        <v>5</v>
      </c>
      <c r="M118" s="208">
        <v>0</v>
      </c>
    </row>
    <row r="119" spans="1:13">
      <c r="A119" s="41" t="s">
        <v>179</v>
      </c>
      <c r="H119" s="204">
        <v>466.5</v>
      </c>
      <c r="I119" s="204">
        <v>579.18410000000006</v>
      </c>
      <c r="J119" s="204">
        <v>592.67079999999999</v>
      </c>
      <c r="K119" s="204"/>
      <c r="L119" s="207">
        <v>0</v>
      </c>
      <c r="M119" s="208" t="e">
        <v>#DIV/0!</v>
      </c>
    </row>
    <row r="120" spans="1:13">
      <c r="A120" s="41" t="s">
        <v>179</v>
      </c>
      <c r="H120" s="204">
        <v>470.5</v>
      </c>
      <c r="I120" s="204">
        <v>584.11689999999999</v>
      </c>
      <c r="J120" s="204">
        <v>597.85159999999996</v>
      </c>
      <c r="K120" s="204"/>
      <c r="L120" s="207">
        <v>0</v>
      </c>
      <c r="M120" s="208" t="e">
        <v>#DIV/0!</v>
      </c>
    </row>
    <row r="121" spans="1:13">
      <c r="A121" s="41" t="s">
        <v>179</v>
      </c>
      <c r="H121" s="204">
        <v>474.5</v>
      </c>
      <c r="I121" s="204">
        <v>589.04970000000003</v>
      </c>
      <c r="J121" s="204">
        <v>603.03239999999994</v>
      </c>
      <c r="K121" s="204"/>
      <c r="L121" s="207">
        <v>0</v>
      </c>
      <c r="M121" s="208" t="e">
        <v>#DIV/0!</v>
      </c>
    </row>
    <row r="122" spans="1:13">
      <c r="A122" s="41" t="s">
        <v>179</v>
      </c>
      <c r="H122" s="204">
        <v>478.5</v>
      </c>
      <c r="I122" s="204">
        <v>593.98250000000007</v>
      </c>
      <c r="J122" s="204">
        <v>608.21320000000003</v>
      </c>
      <c r="K122" s="204"/>
      <c r="L122" s="207">
        <v>0</v>
      </c>
      <c r="M122" s="208" t="e">
        <v>#DIV/0!</v>
      </c>
    </row>
    <row r="123" spans="1:13">
      <c r="A123" s="41" t="s">
        <v>179</v>
      </c>
      <c r="H123" s="204">
        <v>482.5</v>
      </c>
      <c r="I123" s="204">
        <v>598.9153</v>
      </c>
      <c r="J123" s="204">
        <v>613.39400000000001</v>
      </c>
      <c r="K123" s="204"/>
      <c r="L123" s="207">
        <v>0</v>
      </c>
      <c r="M123" s="208" t="e">
        <v>#DIV/0!</v>
      </c>
    </row>
    <row r="124" spans="1:13">
      <c r="A124" s="41" t="s">
        <v>179</v>
      </c>
      <c r="H124" s="204">
        <v>486.5</v>
      </c>
      <c r="I124" s="204">
        <v>603.84810000000004</v>
      </c>
      <c r="J124" s="204">
        <v>618.57479999999998</v>
      </c>
      <c r="K124" s="204"/>
      <c r="L124" s="207">
        <v>0</v>
      </c>
      <c r="M124" s="208" t="e">
        <v>#DIV/0!</v>
      </c>
    </row>
    <row r="125" spans="1:13">
      <c r="A125" s="41" t="s">
        <v>179</v>
      </c>
      <c r="H125" s="204">
        <v>490.5</v>
      </c>
      <c r="I125" s="204">
        <v>608.78090000000009</v>
      </c>
      <c r="J125" s="204">
        <v>623.75559999999996</v>
      </c>
      <c r="K125" s="204"/>
      <c r="L125" s="207">
        <v>0</v>
      </c>
      <c r="M125" s="208" t="e">
        <v>#DIV/0!</v>
      </c>
    </row>
    <row r="126" spans="1:13">
      <c r="A126" s="41" t="s">
        <v>179</v>
      </c>
      <c r="H126" s="204">
        <v>494.5</v>
      </c>
      <c r="I126" s="204">
        <v>613.71370000000002</v>
      </c>
      <c r="J126" s="204">
        <v>628.93639999999994</v>
      </c>
      <c r="K126" s="204"/>
      <c r="L126" s="207">
        <v>0</v>
      </c>
      <c r="M126" s="208" t="e">
        <v>#DIV/0!</v>
      </c>
    </row>
    <row r="127" spans="1:13">
      <c r="A127" s="41" t="s">
        <v>179</v>
      </c>
      <c r="H127" s="204">
        <v>498.5</v>
      </c>
      <c r="I127" s="204">
        <v>618.64650000000006</v>
      </c>
      <c r="J127" s="204">
        <v>634.11720000000003</v>
      </c>
      <c r="K127" s="204"/>
      <c r="L127" s="207">
        <v>0</v>
      </c>
      <c r="M127" s="208" t="e">
        <v>#DIV/0!</v>
      </c>
    </row>
    <row r="128" spans="1:13">
      <c r="A128" s="41" t="s">
        <v>179</v>
      </c>
      <c r="H128" s="204">
        <v>502.5</v>
      </c>
      <c r="I128" s="204">
        <v>623.57929999999999</v>
      </c>
      <c r="J128" s="204">
        <v>639.298</v>
      </c>
      <c r="K128" s="204"/>
      <c r="L128" s="207">
        <v>0</v>
      </c>
      <c r="M128" s="208" t="e">
        <v>#DIV/0!</v>
      </c>
    </row>
    <row r="129" spans="1:13">
      <c r="A129" s="41" t="s">
        <v>179</v>
      </c>
      <c r="H129" s="204">
        <v>506.5</v>
      </c>
      <c r="I129" s="204">
        <v>628.51210000000003</v>
      </c>
      <c r="J129" s="204">
        <v>644.47879999999998</v>
      </c>
      <c r="K129" s="204"/>
      <c r="L129" s="207">
        <v>0</v>
      </c>
      <c r="M129" s="208" t="e">
        <v>#DIV/0!</v>
      </c>
    </row>
    <row r="130" spans="1:13">
      <c r="A130" s="41" t="s">
        <v>179</v>
      </c>
      <c r="H130" s="204">
        <v>510.5</v>
      </c>
      <c r="I130" s="204">
        <v>633.44490000000008</v>
      </c>
      <c r="J130" s="204">
        <v>649.65959999999995</v>
      </c>
      <c r="K130" s="204"/>
      <c r="L130" s="207">
        <v>0</v>
      </c>
      <c r="M130" s="208" t="e">
        <v>#DIV/0!</v>
      </c>
    </row>
    <row r="131" spans="1:13">
      <c r="A131" s="41" t="s">
        <v>179</v>
      </c>
      <c r="H131" s="204">
        <v>514.5</v>
      </c>
      <c r="I131" s="204">
        <v>638.3777</v>
      </c>
      <c r="J131" s="204">
        <v>654.84040000000005</v>
      </c>
      <c r="K131" s="204"/>
      <c r="L131" s="207">
        <v>0</v>
      </c>
      <c r="M131" s="208" t="e">
        <v>#DIV/0!</v>
      </c>
    </row>
    <row r="132" spans="1:13">
      <c r="A132" s="41" t="s">
        <v>179</v>
      </c>
      <c r="H132" s="204">
        <v>518.5</v>
      </c>
      <c r="I132" s="204">
        <v>643.31050000000005</v>
      </c>
      <c r="J132" s="204">
        <v>660.02120000000002</v>
      </c>
      <c r="K132" s="204"/>
      <c r="L132" s="207">
        <v>0</v>
      </c>
      <c r="M132" s="208" t="e">
        <v>#DIV/0!</v>
      </c>
    </row>
    <row r="133" spans="1:13">
      <c r="A133" s="41" t="s">
        <v>179</v>
      </c>
      <c r="H133" s="204">
        <v>522.5</v>
      </c>
      <c r="I133" s="204">
        <v>648.24330000000009</v>
      </c>
      <c r="J133" s="204">
        <v>665.202</v>
      </c>
      <c r="K133" s="204"/>
      <c r="L133" s="207">
        <v>0</v>
      </c>
      <c r="M133" s="208" t="e">
        <v>#DIV/0!</v>
      </c>
    </row>
  </sheetData>
  <pageMargins left="0.75" right="0.75" top="1" bottom="1" header="0.5" footer="0.5"/>
  <pageSetup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zoomScaleNormal="100" workbookViewId="0"/>
  </sheetViews>
  <sheetFormatPr defaultColWidth="11.5" defaultRowHeight="16.2"/>
  <cols>
    <col min="1" max="5" width="14.69921875" style="190" customWidth="1"/>
    <col min="6" max="16384" width="11.5" style="190"/>
  </cols>
  <sheetData>
    <row r="1" spans="1:12" s="187" customFormat="1" ht="149.25" customHeight="1" thickBot="1">
      <c r="A1" s="180" t="s">
        <v>0</v>
      </c>
      <c r="B1" s="181" t="s">
        <v>247</v>
      </c>
      <c r="C1" s="182" t="s">
        <v>248</v>
      </c>
      <c r="D1" s="182" t="s">
        <v>249</v>
      </c>
      <c r="E1" s="181" t="s">
        <v>250</v>
      </c>
      <c r="F1" s="180" t="s">
        <v>161</v>
      </c>
      <c r="G1" s="180" t="s">
        <v>162</v>
      </c>
      <c r="H1" s="183" t="s">
        <v>150</v>
      </c>
      <c r="I1" s="184" t="s">
        <v>251</v>
      </c>
      <c r="J1" s="184" t="s">
        <v>181</v>
      </c>
      <c r="K1" s="185" t="s">
        <v>160</v>
      </c>
      <c r="L1" s="186" t="s">
        <v>257</v>
      </c>
    </row>
    <row r="2" spans="1:12" ht="18">
      <c r="A2" s="173" t="s">
        <v>109</v>
      </c>
      <c r="B2" s="188" t="s">
        <v>252</v>
      </c>
      <c r="C2" s="174">
        <v>82.325000000000003</v>
      </c>
      <c r="D2" s="174">
        <v>-59.888166666666699</v>
      </c>
      <c r="E2" s="175">
        <v>460</v>
      </c>
      <c r="F2" s="173">
        <v>0</v>
      </c>
      <c r="G2" s="173">
        <v>2</v>
      </c>
      <c r="H2" s="173">
        <f>(F2+G2)/2</f>
        <v>1</v>
      </c>
      <c r="I2" s="176">
        <v>127</v>
      </c>
      <c r="J2" s="177">
        <v>14.853801169590644</v>
      </c>
      <c r="K2" s="178">
        <v>855</v>
      </c>
      <c r="L2" s="189">
        <f>AVERAGE(J2:J7)</f>
        <v>12.225698242218385</v>
      </c>
    </row>
    <row r="3" spans="1:12" ht="18">
      <c r="A3" s="173" t="s">
        <v>109</v>
      </c>
      <c r="B3" s="188" t="s">
        <v>252</v>
      </c>
      <c r="C3" s="174">
        <v>82.325000000000003</v>
      </c>
      <c r="D3" s="174">
        <v>-59.888166666666699</v>
      </c>
      <c r="E3" s="175">
        <v>460</v>
      </c>
      <c r="F3" s="173">
        <v>2</v>
      </c>
      <c r="G3" s="173">
        <v>4</v>
      </c>
      <c r="H3" s="173">
        <f t="shared" ref="H3:H40" si="0">(F3+G3)/2</f>
        <v>3</v>
      </c>
      <c r="I3" s="173">
        <v>172</v>
      </c>
      <c r="J3" s="177">
        <v>14.01792991035045</v>
      </c>
      <c r="K3" s="178">
        <v>1227</v>
      </c>
    </row>
    <row r="4" spans="1:12" ht="18">
      <c r="A4" s="173" t="s">
        <v>109</v>
      </c>
      <c r="B4" s="188" t="s">
        <v>252</v>
      </c>
      <c r="C4" s="174">
        <v>82.325000000000003</v>
      </c>
      <c r="D4" s="174">
        <v>-59.888166666666699</v>
      </c>
      <c r="E4" s="175">
        <v>460</v>
      </c>
      <c r="F4" s="173">
        <v>4</v>
      </c>
      <c r="G4" s="173">
        <v>6</v>
      </c>
      <c r="H4" s="173">
        <f t="shared" si="0"/>
        <v>5</v>
      </c>
      <c r="I4" s="173">
        <v>108</v>
      </c>
      <c r="J4" s="177">
        <v>25</v>
      </c>
      <c r="K4" s="178">
        <v>432</v>
      </c>
    </row>
    <row r="5" spans="1:12" ht="18">
      <c r="A5" s="173" t="s">
        <v>109</v>
      </c>
      <c r="B5" s="188" t="s">
        <v>252</v>
      </c>
      <c r="C5" s="174">
        <v>82.325000000000003</v>
      </c>
      <c r="D5" s="174">
        <v>-59.888166666666699</v>
      </c>
      <c r="E5" s="175">
        <v>460</v>
      </c>
      <c r="F5" s="173">
        <v>6</v>
      </c>
      <c r="G5" s="173">
        <v>8</v>
      </c>
      <c r="H5" s="173">
        <f t="shared" si="0"/>
        <v>7</v>
      </c>
      <c r="I5" s="173">
        <v>45</v>
      </c>
      <c r="J5" s="177">
        <v>13.196480938416421</v>
      </c>
      <c r="K5" s="178">
        <v>341</v>
      </c>
    </row>
    <row r="6" spans="1:12" ht="18">
      <c r="A6" s="173" t="s">
        <v>109</v>
      </c>
      <c r="B6" s="188" t="s">
        <v>252</v>
      </c>
      <c r="C6" s="174">
        <v>82.325000000000003</v>
      </c>
      <c r="D6" s="174">
        <v>-59.888166666666699</v>
      </c>
      <c r="E6" s="175">
        <v>460</v>
      </c>
      <c r="F6" s="173">
        <v>8</v>
      </c>
      <c r="G6" s="173">
        <v>10</v>
      </c>
      <c r="H6" s="173">
        <f t="shared" si="0"/>
        <v>9</v>
      </c>
      <c r="I6" s="173">
        <v>4</v>
      </c>
      <c r="J6" s="177">
        <v>3.9603960396039604</v>
      </c>
      <c r="K6" s="178">
        <v>101</v>
      </c>
    </row>
    <row r="7" spans="1:12" ht="18">
      <c r="A7" s="173" t="s">
        <v>109</v>
      </c>
      <c r="B7" s="188" t="s">
        <v>252</v>
      </c>
      <c r="C7" s="174">
        <v>82.325000000000003</v>
      </c>
      <c r="D7" s="174">
        <v>-59.888166666666699</v>
      </c>
      <c r="E7" s="175">
        <v>460</v>
      </c>
      <c r="F7" s="173">
        <v>10</v>
      </c>
      <c r="G7" s="173">
        <v>12</v>
      </c>
      <c r="H7" s="173">
        <f t="shared" si="0"/>
        <v>11</v>
      </c>
      <c r="I7" s="173">
        <v>2</v>
      </c>
      <c r="J7" s="177">
        <v>2.3255813953488373</v>
      </c>
      <c r="K7" s="178">
        <v>86</v>
      </c>
    </row>
    <row r="8" spans="1:12" ht="18">
      <c r="A8" s="173" t="s">
        <v>109</v>
      </c>
      <c r="B8" s="188" t="s">
        <v>252</v>
      </c>
      <c r="C8" s="174">
        <v>82.325000000000003</v>
      </c>
      <c r="D8" s="174">
        <v>-59.888166666666699</v>
      </c>
      <c r="E8" s="175">
        <v>460</v>
      </c>
      <c r="F8" s="173">
        <v>12</v>
      </c>
      <c r="G8" s="173">
        <v>14</v>
      </c>
      <c r="H8" s="173">
        <f t="shared" si="0"/>
        <v>13</v>
      </c>
      <c r="I8" s="173">
        <v>0</v>
      </c>
      <c r="J8" s="177">
        <v>0</v>
      </c>
      <c r="K8" s="178">
        <v>10</v>
      </c>
    </row>
    <row r="9" spans="1:12" ht="18">
      <c r="A9" s="173" t="s">
        <v>109</v>
      </c>
      <c r="B9" s="188" t="s">
        <v>252</v>
      </c>
      <c r="C9" s="174">
        <v>82.325000000000003</v>
      </c>
      <c r="D9" s="174">
        <v>-59.888166666666699</v>
      </c>
      <c r="E9" s="175">
        <v>460</v>
      </c>
      <c r="F9" s="173">
        <v>14</v>
      </c>
      <c r="G9" s="173">
        <v>16</v>
      </c>
      <c r="H9" s="173">
        <f t="shared" si="0"/>
        <v>15</v>
      </c>
      <c r="I9" s="173">
        <v>0</v>
      </c>
      <c r="J9" s="177"/>
      <c r="K9" s="178">
        <v>0</v>
      </c>
    </row>
    <row r="10" spans="1:12" ht="18">
      <c r="A10" s="173" t="s">
        <v>109</v>
      </c>
      <c r="B10" s="188" t="s">
        <v>252</v>
      </c>
      <c r="C10" s="174">
        <v>82.325000000000003</v>
      </c>
      <c r="D10" s="174">
        <v>-59.888166666666699</v>
      </c>
      <c r="E10" s="175">
        <v>460</v>
      </c>
      <c r="F10" s="173">
        <v>16</v>
      </c>
      <c r="G10" s="173">
        <v>18</v>
      </c>
      <c r="H10" s="173">
        <f t="shared" si="0"/>
        <v>17</v>
      </c>
      <c r="I10" s="173">
        <v>0</v>
      </c>
      <c r="J10" s="177"/>
      <c r="K10" s="178">
        <v>0</v>
      </c>
    </row>
    <row r="11" spans="1:12" ht="18">
      <c r="A11" s="173" t="s">
        <v>109</v>
      </c>
      <c r="B11" s="188" t="s">
        <v>252</v>
      </c>
      <c r="C11" s="174">
        <v>82.325000000000003</v>
      </c>
      <c r="D11" s="174">
        <v>-59.888166666666699</v>
      </c>
      <c r="E11" s="175">
        <v>460</v>
      </c>
      <c r="F11" s="173">
        <v>18</v>
      </c>
      <c r="G11" s="173">
        <v>20</v>
      </c>
      <c r="H11" s="173">
        <f t="shared" si="0"/>
        <v>19</v>
      </c>
      <c r="I11" s="173">
        <v>0</v>
      </c>
      <c r="J11" s="177">
        <v>0</v>
      </c>
      <c r="K11" s="178">
        <v>4</v>
      </c>
    </row>
    <row r="12" spans="1:12" ht="18">
      <c r="A12" s="173" t="s">
        <v>109</v>
      </c>
      <c r="B12" s="188" t="s">
        <v>252</v>
      </c>
      <c r="C12" s="174">
        <v>82.325000000000003</v>
      </c>
      <c r="D12" s="174">
        <v>-59.888166666666699</v>
      </c>
      <c r="E12" s="175">
        <v>460</v>
      </c>
      <c r="F12" s="173">
        <v>20</v>
      </c>
      <c r="G12" s="173">
        <v>22</v>
      </c>
      <c r="H12" s="173">
        <f t="shared" si="0"/>
        <v>21</v>
      </c>
      <c r="I12" s="173">
        <v>4</v>
      </c>
      <c r="J12" s="177">
        <v>66.666666666666657</v>
      </c>
      <c r="K12" s="178">
        <v>6</v>
      </c>
    </row>
    <row r="13" spans="1:12" ht="18">
      <c r="A13" s="173" t="s">
        <v>109</v>
      </c>
      <c r="B13" s="188" t="s">
        <v>252</v>
      </c>
      <c r="C13" s="174">
        <v>82.325000000000003</v>
      </c>
      <c r="D13" s="174">
        <v>-59.888166666666699</v>
      </c>
      <c r="E13" s="175">
        <v>460</v>
      </c>
      <c r="F13" s="173">
        <v>22</v>
      </c>
      <c r="G13" s="173">
        <v>24</v>
      </c>
      <c r="H13" s="173">
        <f t="shared" si="0"/>
        <v>23</v>
      </c>
      <c r="I13" s="173">
        <v>0</v>
      </c>
      <c r="J13" s="177">
        <v>0</v>
      </c>
      <c r="K13" s="178">
        <v>2</v>
      </c>
    </row>
    <row r="14" spans="1:12" ht="18">
      <c r="A14" s="173" t="s">
        <v>109</v>
      </c>
      <c r="B14" s="188" t="s">
        <v>252</v>
      </c>
      <c r="C14" s="174">
        <v>82.325000000000003</v>
      </c>
      <c r="D14" s="174">
        <v>-59.888166666666699</v>
      </c>
      <c r="E14" s="175">
        <v>460</v>
      </c>
      <c r="F14" s="173">
        <v>24</v>
      </c>
      <c r="G14" s="173">
        <v>26</v>
      </c>
      <c r="H14" s="173">
        <f t="shared" si="0"/>
        <v>25</v>
      </c>
      <c r="I14" s="173">
        <v>3</v>
      </c>
      <c r="J14" s="177">
        <v>60</v>
      </c>
      <c r="K14" s="178">
        <v>5</v>
      </c>
    </row>
    <row r="15" spans="1:12" ht="18">
      <c r="A15" s="173" t="s">
        <v>109</v>
      </c>
      <c r="B15" s="188" t="s">
        <v>252</v>
      </c>
      <c r="C15" s="174">
        <v>82.325000000000003</v>
      </c>
      <c r="D15" s="174">
        <v>-59.888166666666699</v>
      </c>
      <c r="E15" s="175">
        <v>460</v>
      </c>
      <c r="F15" s="173">
        <v>26</v>
      </c>
      <c r="G15" s="173">
        <v>29</v>
      </c>
      <c r="H15" s="173">
        <f t="shared" si="0"/>
        <v>27.5</v>
      </c>
      <c r="I15" s="173">
        <v>0</v>
      </c>
      <c r="J15" s="177"/>
      <c r="K15" s="178">
        <v>0</v>
      </c>
    </row>
    <row r="16" spans="1:12" ht="18">
      <c r="A16" s="173" t="s">
        <v>253</v>
      </c>
      <c r="B16" s="188" t="s">
        <v>252</v>
      </c>
      <c r="C16" s="174">
        <v>82.3481666666667</v>
      </c>
      <c r="D16" s="174">
        <v>-56.946833333333302</v>
      </c>
      <c r="E16" s="175">
        <v>480</v>
      </c>
      <c r="F16" s="173">
        <v>0</v>
      </c>
      <c r="G16" s="173">
        <v>2</v>
      </c>
      <c r="H16" s="173">
        <f t="shared" si="0"/>
        <v>1</v>
      </c>
      <c r="I16" s="176">
        <v>29</v>
      </c>
      <c r="J16" s="177">
        <v>4.4342507645259941</v>
      </c>
      <c r="K16" s="178">
        <v>654</v>
      </c>
      <c r="L16" s="189">
        <f>AVERAGE(J16:J21)</f>
        <v>6.6172400455650155</v>
      </c>
    </row>
    <row r="17" spans="1:12" ht="18">
      <c r="A17" s="173" t="s">
        <v>253</v>
      </c>
      <c r="B17" s="188" t="s">
        <v>252</v>
      </c>
      <c r="C17" s="174">
        <v>82.3481666666667</v>
      </c>
      <c r="D17" s="174">
        <v>-56.946833333333302</v>
      </c>
      <c r="E17" s="175">
        <v>480</v>
      </c>
      <c r="F17" s="173">
        <v>6</v>
      </c>
      <c r="G17" s="173">
        <v>8</v>
      </c>
      <c r="H17" s="173">
        <f t="shared" si="0"/>
        <v>7</v>
      </c>
      <c r="I17" s="173">
        <v>4</v>
      </c>
      <c r="J17" s="177">
        <v>7.6923076923076925</v>
      </c>
      <c r="K17" s="178">
        <v>52</v>
      </c>
    </row>
    <row r="18" spans="1:12" ht="18">
      <c r="A18" s="173" t="s">
        <v>253</v>
      </c>
      <c r="B18" s="188" t="s">
        <v>252</v>
      </c>
      <c r="C18" s="174">
        <v>82.3481666666667</v>
      </c>
      <c r="D18" s="174">
        <v>-56.946833333333302</v>
      </c>
      <c r="E18" s="175">
        <v>480</v>
      </c>
      <c r="F18" s="173">
        <v>12</v>
      </c>
      <c r="G18" s="173">
        <v>14</v>
      </c>
      <c r="H18" s="173">
        <f t="shared" si="0"/>
        <v>13</v>
      </c>
      <c r="I18" s="173">
        <v>6</v>
      </c>
      <c r="J18" s="177">
        <v>12.76595744680851</v>
      </c>
      <c r="K18" s="178">
        <v>47</v>
      </c>
    </row>
    <row r="19" spans="1:12" ht="18">
      <c r="A19" s="173" t="s">
        <v>253</v>
      </c>
      <c r="B19" s="188" t="s">
        <v>252</v>
      </c>
      <c r="C19" s="174">
        <v>82.3481666666667</v>
      </c>
      <c r="D19" s="174">
        <v>-56.946833333333302</v>
      </c>
      <c r="E19" s="175">
        <v>480</v>
      </c>
      <c r="F19" s="173">
        <v>18</v>
      </c>
      <c r="G19" s="173">
        <v>20</v>
      </c>
      <c r="H19" s="173">
        <f t="shared" si="0"/>
        <v>19</v>
      </c>
      <c r="I19" s="173">
        <v>2</v>
      </c>
      <c r="J19" s="177">
        <v>2.9411764705882351</v>
      </c>
      <c r="K19" s="178">
        <v>68</v>
      </c>
    </row>
    <row r="20" spans="1:12" ht="18">
      <c r="A20" s="173" t="s">
        <v>253</v>
      </c>
      <c r="B20" s="188" t="s">
        <v>252</v>
      </c>
      <c r="C20" s="174">
        <v>82.3481666666667</v>
      </c>
      <c r="D20" s="174">
        <v>-56.946833333333302</v>
      </c>
      <c r="E20" s="175">
        <v>480</v>
      </c>
      <c r="F20" s="173">
        <v>24</v>
      </c>
      <c r="G20" s="173">
        <v>26</v>
      </c>
      <c r="H20" s="173">
        <f t="shared" si="0"/>
        <v>25</v>
      </c>
      <c r="I20" s="173">
        <v>5</v>
      </c>
      <c r="J20" s="177">
        <v>8.9285714285714288</v>
      </c>
      <c r="K20" s="178">
        <v>56</v>
      </c>
    </row>
    <row r="21" spans="1:12" ht="18">
      <c r="A21" s="173" t="s">
        <v>253</v>
      </c>
      <c r="B21" s="188" t="s">
        <v>252</v>
      </c>
      <c r="C21" s="174">
        <v>82.3481666666667</v>
      </c>
      <c r="D21" s="174">
        <v>-56.946833333333302</v>
      </c>
      <c r="E21" s="175">
        <v>480</v>
      </c>
      <c r="F21" s="173">
        <v>28</v>
      </c>
      <c r="G21" s="173">
        <v>30</v>
      </c>
      <c r="H21" s="173">
        <f t="shared" si="0"/>
        <v>29</v>
      </c>
      <c r="I21" s="173">
        <v>1</v>
      </c>
      <c r="J21" s="177">
        <v>2.9411764705882351</v>
      </c>
      <c r="K21" s="178">
        <v>34</v>
      </c>
    </row>
    <row r="22" spans="1:12" ht="18">
      <c r="A22" s="173" t="s">
        <v>110</v>
      </c>
      <c r="B22" s="188" t="s">
        <v>252</v>
      </c>
      <c r="C22" s="174">
        <v>82.189666666666696</v>
      </c>
      <c r="D22" s="174">
        <v>-51.8288333333333</v>
      </c>
      <c r="E22" s="191">
        <v>716</v>
      </c>
      <c r="F22" s="173">
        <v>0</v>
      </c>
      <c r="G22" s="173">
        <v>5</v>
      </c>
      <c r="H22" s="173">
        <f t="shared" si="0"/>
        <v>2.5</v>
      </c>
      <c r="I22" s="176">
        <v>0</v>
      </c>
      <c r="J22" s="177">
        <v>0</v>
      </c>
      <c r="K22" s="178">
        <v>5</v>
      </c>
    </row>
    <row r="23" spans="1:12" ht="18">
      <c r="A23" s="173" t="s">
        <v>111</v>
      </c>
      <c r="B23" s="188" t="s">
        <v>256</v>
      </c>
      <c r="C23" s="174">
        <v>82.027166666666702</v>
      </c>
      <c r="D23" s="174">
        <v>-52.16</v>
      </c>
      <c r="E23" s="175">
        <v>843</v>
      </c>
      <c r="F23" s="173">
        <v>0</v>
      </c>
      <c r="G23" s="173">
        <v>5</v>
      </c>
      <c r="H23" s="173">
        <f t="shared" si="0"/>
        <v>2.5</v>
      </c>
      <c r="I23" s="176">
        <v>0</v>
      </c>
      <c r="J23" s="177">
        <v>0</v>
      </c>
      <c r="K23" s="178">
        <v>1</v>
      </c>
    </row>
    <row r="24" spans="1:12" ht="18">
      <c r="A24" s="173" t="s">
        <v>112</v>
      </c>
      <c r="B24" s="188" t="s">
        <v>256</v>
      </c>
      <c r="C24" s="174">
        <v>81.988</v>
      </c>
      <c r="D24" s="174">
        <v>-52.232833333333303</v>
      </c>
      <c r="E24" s="175">
        <v>835</v>
      </c>
      <c r="F24" s="173">
        <v>0</v>
      </c>
      <c r="G24" s="173">
        <v>10</v>
      </c>
      <c r="H24" s="173">
        <f t="shared" si="0"/>
        <v>5</v>
      </c>
      <c r="I24" s="176">
        <v>4</v>
      </c>
      <c r="J24" s="177">
        <v>30.76923076923077</v>
      </c>
      <c r="K24" s="178">
        <v>13</v>
      </c>
      <c r="L24" s="190">
        <v>30.77</v>
      </c>
    </row>
    <row r="25" spans="1:12" ht="18">
      <c r="A25" s="173" t="s">
        <v>113</v>
      </c>
      <c r="B25" s="188" t="s">
        <v>256</v>
      </c>
      <c r="C25" s="192">
        <v>82.003833333333304</v>
      </c>
      <c r="D25" s="192">
        <v>-51.736833333333301</v>
      </c>
      <c r="E25" s="175">
        <v>718</v>
      </c>
      <c r="F25" s="173">
        <v>0</v>
      </c>
      <c r="G25" s="173">
        <v>5</v>
      </c>
      <c r="H25" s="173">
        <f t="shared" si="0"/>
        <v>2.5</v>
      </c>
      <c r="I25" s="176">
        <v>0</v>
      </c>
      <c r="J25" s="177">
        <v>0</v>
      </c>
      <c r="K25" s="178">
        <v>1</v>
      </c>
    </row>
    <row r="26" spans="1:12" ht="18">
      <c r="A26" s="173" t="s">
        <v>114</v>
      </c>
      <c r="B26" s="188" t="s">
        <v>256</v>
      </c>
      <c r="C26" s="192">
        <v>81.950500000000005</v>
      </c>
      <c r="D26" s="192">
        <v>-51.573999999999998</v>
      </c>
      <c r="E26" s="175">
        <v>552</v>
      </c>
      <c r="F26" s="173"/>
      <c r="G26" s="173"/>
      <c r="H26" s="173"/>
      <c r="I26" s="173"/>
      <c r="J26" s="177"/>
      <c r="K26" s="178">
        <v>0</v>
      </c>
    </row>
    <row r="27" spans="1:12" ht="18">
      <c r="A27" s="173" t="s">
        <v>115</v>
      </c>
      <c r="B27" s="188" t="s">
        <v>256</v>
      </c>
      <c r="C27" s="192">
        <v>81.895333333333298</v>
      </c>
      <c r="D27" s="192">
        <v>-51.137500000000003</v>
      </c>
      <c r="E27" s="175">
        <v>228</v>
      </c>
      <c r="F27" s="173">
        <v>0</v>
      </c>
      <c r="G27" s="173">
        <v>10</v>
      </c>
      <c r="H27" s="173">
        <f t="shared" si="0"/>
        <v>5</v>
      </c>
      <c r="I27" s="176">
        <v>3</v>
      </c>
      <c r="J27" s="177">
        <v>100</v>
      </c>
      <c r="K27" s="178">
        <v>3</v>
      </c>
    </row>
    <row r="28" spans="1:12" ht="18">
      <c r="A28" s="173" t="s">
        <v>116</v>
      </c>
      <c r="B28" s="188" t="s">
        <v>256</v>
      </c>
      <c r="C28" s="192">
        <v>81.888166666666706</v>
      </c>
      <c r="D28" s="192">
        <v>-50.970999999999997</v>
      </c>
      <c r="E28" s="175">
        <v>266</v>
      </c>
      <c r="F28" s="173">
        <v>1</v>
      </c>
      <c r="G28" s="173">
        <v>10</v>
      </c>
      <c r="H28" s="173">
        <f t="shared" si="0"/>
        <v>5.5</v>
      </c>
      <c r="I28" s="173"/>
      <c r="J28" s="177"/>
      <c r="K28" s="178">
        <v>0</v>
      </c>
    </row>
    <row r="29" spans="1:12" ht="18">
      <c r="A29" s="193" t="s">
        <v>254</v>
      </c>
      <c r="B29" s="188" t="s">
        <v>252</v>
      </c>
      <c r="C29" s="192">
        <v>82.578999999999994</v>
      </c>
      <c r="D29" s="192">
        <v>-52.522500000000001</v>
      </c>
      <c r="E29" s="175">
        <v>852</v>
      </c>
      <c r="F29" s="173">
        <v>0</v>
      </c>
      <c r="G29" s="173">
        <v>2</v>
      </c>
      <c r="H29" s="173">
        <f t="shared" si="0"/>
        <v>1</v>
      </c>
      <c r="I29" s="176">
        <v>3</v>
      </c>
      <c r="J29" s="177">
        <v>4.5454545454545459</v>
      </c>
      <c r="K29" s="178">
        <v>66</v>
      </c>
      <c r="L29" s="177">
        <v>4.5454545454545459</v>
      </c>
    </row>
    <row r="30" spans="1:12" hidden="1">
      <c r="A30" s="173" t="s">
        <v>117</v>
      </c>
      <c r="B30" s="173"/>
      <c r="C30" s="173"/>
      <c r="D30" s="173"/>
      <c r="E30" s="173"/>
      <c r="F30" s="173">
        <v>3</v>
      </c>
      <c r="G30" s="173">
        <v>5</v>
      </c>
      <c r="H30" s="173">
        <f t="shared" si="0"/>
        <v>4</v>
      </c>
      <c r="I30" s="173"/>
      <c r="J30" s="177" t="e">
        <v>#DIV/0!</v>
      </c>
      <c r="K30" s="178">
        <v>0</v>
      </c>
    </row>
    <row r="31" spans="1:12" ht="18">
      <c r="A31" s="173" t="s">
        <v>118</v>
      </c>
      <c r="B31" s="188" t="s">
        <v>252</v>
      </c>
      <c r="C31" s="192">
        <v>82.477166666666704</v>
      </c>
      <c r="D31" s="192">
        <v>-54.211833333333303</v>
      </c>
      <c r="E31" s="175">
        <v>491</v>
      </c>
      <c r="F31" s="173">
        <v>0</v>
      </c>
      <c r="G31" s="173">
        <v>1</v>
      </c>
      <c r="H31" s="173">
        <f t="shared" si="0"/>
        <v>0.5</v>
      </c>
      <c r="I31" s="176">
        <v>17</v>
      </c>
      <c r="J31" s="177">
        <v>6.7193675889328066</v>
      </c>
      <c r="K31" s="178">
        <v>253</v>
      </c>
      <c r="L31" s="189">
        <f>AVERAGE(J31:J34)</f>
        <v>8.420675575374176</v>
      </c>
    </row>
    <row r="32" spans="1:12" ht="18">
      <c r="A32" s="173" t="s">
        <v>118</v>
      </c>
      <c r="B32" s="188" t="s">
        <v>252</v>
      </c>
      <c r="C32" s="192">
        <v>82.477166666666704</v>
      </c>
      <c r="D32" s="192">
        <v>-54.211833333333303</v>
      </c>
      <c r="E32" s="175">
        <v>491</v>
      </c>
      <c r="F32" s="173">
        <v>1</v>
      </c>
      <c r="G32" s="173">
        <v>2</v>
      </c>
      <c r="H32" s="173">
        <f t="shared" si="0"/>
        <v>1.5</v>
      </c>
      <c r="I32" s="173">
        <v>12</v>
      </c>
      <c r="J32" s="177">
        <v>8.6330935251798557</v>
      </c>
      <c r="K32" s="178">
        <v>139</v>
      </c>
    </row>
    <row r="33" spans="1:12" ht="18">
      <c r="A33" s="173" t="s">
        <v>118</v>
      </c>
      <c r="B33" s="188" t="s">
        <v>252</v>
      </c>
      <c r="C33" s="192">
        <v>82.477166666666704</v>
      </c>
      <c r="D33" s="192">
        <v>-54.211833333333303</v>
      </c>
      <c r="E33" s="175">
        <v>491</v>
      </c>
      <c r="F33" s="173">
        <v>2</v>
      </c>
      <c r="G33" s="173">
        <v>4</v>
      </c>
      <c r="H33" s="173">
        <f t="shared" si="0"/>
        <v>3</v>
      </c>
      <c r="I33" s="173">
        <v>58</v>
      </c>
      <c r="J33" s="177">
        <v>11.836734693877551</v>
      </c>
      <c r="K33" s="178">
        <v>490</v>
      </c>
    </row>
    <row r="34" spans="1:12" ht="18">
      <c r="A34" s="173" t="s">
        <v>118</v>
      </c>
      <c r="B34" s="188" t="s">
        <v>252</v>
      </c>
      <c r="C34" s="192">
        <v>82.477166666666704</v>
      </c>
      <c r="D34" s="192">
        <v>-54.211833333333303</v>
      </c>
      <c r="E34" s="175">
        <v>491</v>
      </c>
      <c r="F34" s="173">
        <v>4</v>
      </c>
      <c r="G34" s="173">
        <v>6</v>
      </c>
      <c r="H34" s="173">
        <f t="shared" si="0"/>
        <v>5</v>
      </c>
      <c r="I34" s="173">
        <v>15</v>
      </c>
      <c r="J34" s="177">
        <v>6.4935064935064926</v>
      </c>
      <c r="K34" s="178">
        <v>231</v>
      </c>
    </row>
    <row r="35" spans="1:12" ht="18">
      <c r="A35" s="173" t="s">
        <v>119</v>
      </c>
      <c r="B35" s="188" t="s">
        <v>252</v>
      </c>
      <c r="C35" s="192">
        <v>82.477166666666704</v>
      </c>
      <c r="D35" s="192">
        <v>-54.211833333333303</v>
      </c>
      <c r="E35" s="175">
        <v>491</v>
      </c>
      <c r="F35" s="173"/>
      <c r="G35" s="173"/>
      <c r="H35" s="173"/>
      <c r="I35" s="173"/>
      <c r="J35" s="177"/>
      <c r="K35" s="178">
        <v>0</v>
      </c>
    </row>
    <row r="36" spans="1:12">
      <c r="A36" s="173" t="s">
        <v>120</v>
      </c>
      <c r="B36" s="188" t="s">
        <v>252</v>
      </c>
      <c r="C36" s="173"/>
      <c r="D36" s="173"/>
      <c r="E36" s="173"/>
      <c r="F36" s="173"/>
      <c r="G36" s="173"/>
      <c r="H36" s="173"/>
      <c r="I36" s="173"/>
      <c r="J36" s="177"/>
      <c r="K36" s="178">
        <v>0</v>
      </c>
    </row>
    <row r="37" spans="1:12" ht="18">
      <c r="A37" s="173" t="s">
        <v>121</v>
      </c>
      <c r="B37" s="188" t="s">
        <v>252</v>
      </c>
      <c r="C37" s="192">
        <v>82.156166666666707</v>
      </c>
      <c r="D37" s="192">
        <v>-59.933333333333302</v>
      </c>
      <c r="E37" s="175">
        <v>414</v>
      </c>
      <c r="F37" s="173">
        <v>0</v>
      </c>
      <c r="G37" s="173">
        <v>2</v>
      </c>
      <c r="H37" s="173">
        <f t="shared" si="0"/>
        <v>1</v>
      </c>
      <c r="I37" s="176">
        <v>201</v>
      </c>
      <c r="J37" s="177">
        <v>15.965051628276411</v>
      </c>
      <c r="K37" s="178">
        <v>1259</v>
      </c>
      <c r="L37" s="177">
        <v>15.965051628276411</v>
      </c>
    </row>
    <row r="38" spans="1:12" ht="18">
      <c r="A38" s="173" t="s">
        <v>122</v>
      </c>
      <c r="B38" s="194" t="s">
        <v>255</v>
      </c>
      <c r="C38" s="192">
        <v>81.012333333333302</v>
      </c>
      <c r="D38" s="192">
        <v>-61.294499999999999</v>
      </c>
      <c r="E38" s="175">
        <v>934</v>
      </c>
      <c r="F38" s="173">
        <v>0</v>
      </c>
      <c r="G38" s="173">
        <v>2</v>
      </c>
      <c r="H38" s="173">
        <f t="shared" si="0"/>
        <v>1</v>
      </c>
      <c r="I38" s="176">
        <v>14</v>
      </c>
      <c r="J38" s="177">
        <v>87.5</v>
      </c>
      <c r="K38" s="178">
        <v>16</v>
      </c>
      <c r="L38" s="177">
        <v>87.5</v>
      </c>
    </row>
    <row r="39" spans="1:12" ht="18">
      <c r="A39" s="173" t="s">
        <v>123</v>
      </c>
      <c r="B39" s="194" t="s">
        <v>255</v>
      </c>
      <c r="C39" s="192">
        <v>80.995000000000005</v>
      </c>
      <c r="D39" s="192">
        <v>-60.970999999999997</v>
      </c>
      <c r="E39" s="175">
        <v>1044</v>
      </c>
      <c r="F39" s="173">
        <v>0</v>
      </c>
      <c r="G39" s="173">
        <v>2</v>
      </c>
      <c r="H39" s="173">
        <f t="shared" si="0"/>
        <v>1</v>
      </c>
      <c r="I39" s="176">
        <v>3</v>
      </c>
      <c r="J39" s="177">
        <v>13.636363636363635</v>
      </c>
      <c r="K39" s="178">
        <v>22</v>
      </c>
      <c r="L39" s="177">
        <v>13.636363636363635</v>
      </c>
    </row>
    <row r="40" spans="1:12" ht="18">
      <c r="A40" s="173" t="s">
        <v>124</v>
      </c>
      <c r="B40" s="194" t="s">
        <v>255</v>
      </c>
      <c r="C40" s="192">
        <v>81.1518333333333</v>
      </c>
      <c r="D40" s="192">
        <v>-62.277166666666702</v>
      </c>
      <c r="E40" s="175">
        <v>356</v>
      </c>
      <c r="F40" s="173">
        <v>0</v>
      </c>
      <c r="G40" s="173">
        <v>2</v>
      </c>
      <c r="H40" s="173">
        <f t="shared" si="0"/>
        <v>1</v>
      </c>
      <c r="I40" s="176">
        <v>141</v>
      </c>
      <c r="J40" s="177">
        <v>15.393013100436681</v>
      </c>
      <c r="K40" s="178">
        <v>916</v>
      </c>
      <c r="L40" s="177">
        <v>15.393013100436681</v>
      </c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="86" zoomScaleNormal="100" workbookViewId="0">
      <selection sqref="A1:A1048576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9" ht="139.80000000000001">
      <c r="A1" s="27" t="s">
        <v>0</v>
      </c>
      <c r="B1" s="27" t="s">
        <v>128</v>
      </c>
      <c r="C1" s="10" t="s">
        <v>1</v>
      </c>
      <c r="D1" s="10" t="s">
        <v>2</v>
      </c>
      <c r="E1" s="11" t="s">
        <v>8</v>
      </c>
      <c r="F1" s="12" t="s">
        <v>125</v>
      </c>
      <c r="G1" s="13" t="s">
        <v>106</v>
      </c>
      <c r="H1" s="14" t="s">
        <v>107</v>
      </c>
      <c r="I1" s="10" t="s">
        <v>108</v>
      </c>
    </row>
    <row r="2" spans="1:9">
      <c r="A2" s="17" t="s">
        <v>135</v>
      </c>
      <c r="B2" s="17">
        <v>1</v>
      </c>
      <c r="C2" s="17">
        <v>13</v>
      </c>
      <c r="D2" s="17">
        <v>15</v>
      </c>
      <c r="E2" s="120">
        <v>13</v>
      </c>
      <c r="F2" s="120">
        <v>4845.55</v>
      </c>
      <c r="G2" s="17">
        <v>0</v>
      </c>
      <c r="H2" s="17">
        <v>30</v>
      </c>
      <c r="I2" s="17">
        <f>(G2/H2)*100</f>
        <v>0</v>
      </c>
    </row>
    <row r="3" spans="1:9">
      <c r="A3" s="17" t="s">
        <v>135</v>
      </c>
      <c r="B3" s="17">
        <v>1</v>
      </c>
      <c r="C3" s="17">
        <v>23</v>
      </c>
      <c r="D3" s="17">
        <v>25</v>
      </c>
      <c r="E3" s="120">
        <v>23</v>
      </c>
      <c r="F3" s="120">
        <v>6055.0499999999993</v>
      </c>
      <c r="G3" s="17">
        <v>0</v>
      </c>
      <c r="H3" s="17">
        <v>177</v>
      </c>
      <c r="I3" s="17">
        <f t="shared" ref="I3:I14" si="0">(G3/H3)*100</f>
        <v>0</v>
      </c>
    </row>
    <row r="4" spans="1:9">
      <c r="A4" s="17" t="s">
        <v>135</v>
      </c>
      <c r="B4" s="17">
        <v>1</v>
      </c>
      <c r="C4" s="17">
        <v>33</v>
      </c>
      <c r="D4" s="17">
        <v>35</v>
      </c>
      <c r="E4" s="120">
        <v>33</v>
      </c>
      <c r="F4" s="120">
        <v>7348.2190000000001</v>
      </c>
      <c r="G4" s="17">
        <v>0</v>
      </c>
      <c r="H4" s="17">
        <v>43</v>
      </c>
      <c r="I4" s="17">
        <f t="shared" si="0"/>
        <v>0</v>
      </c>
    </row>
    <row r="5" spans="1:9">
      <c r="A5" s="17" t="s">
        <v>135</v>
      </c>
      <c r="B5" s="17">
        <v>1</v>
      </c>
      <c r="C5" s="17">
        <v>43</v>
      </c>
      <c r="D5" s="17">
        <v>45</v>
      </c>
      <c r="E5" s="120">
        <v>43</v>
      </c>
      <c r="F5" s="120">
        <v>7640.6489999999994</v>
      </c>
      <c r="G5" s="17">
        <v>0</v>
      </c>
      <c r="H5" s="17">
        <v>182</v>
      </c>
      <c r="I5" s="17">
        <f t="shared" si="0"/>
        <v>0</v>
      </c>
    </row>
    <row r="6" spans="1:9">
      <c r="A6" s="17" t="s">
        <v>135</v>
      </c>
      <c r="B6" s="17">
        <v>1</v>
      </c>
      <c r="C6" s="17">
        <v>63</v>
      </c>
      <c r="D6" s="17">
        <v>65</v>
      </c>
      <c r="E6" s="120">
        <v>63</v>
      </c>
      <c r="F6" s="120">
        <v>8225.509</v>
      </c>
      <c r="G6" s="17">
        <v>0</v>
      </c>
      <c r="H6" s="17">
        <v>82</v>
      </c>
      <c r="I6" s="17">
        <f t="shared" si="0"/>
        <v>0</v>
      </c>
    </row>
    <row r="7" spans="1:9">
      <c r="A7" s="17" t="s">
        <v>135</v>
      </c>
      <c r="B7" s="17">
        <v>1</v>
      </c>
      <c r="C7" s="17">
        <v>83</v>
      </c>
      <c r="D7" s="17">
        <v>85</v>
      </c>
      <c r="E7" s="120">
        <v>83</v>
      </c>
      <c r="F7" s="120">
        <v>8810.3689999999988</v>
      </c>
      <c r="G7" s="17">
        <v>0</v>
      </c>
      <c r="H7" s="17">
        <v>56</v>
      </c>
      <c r="I7" s="17">
        <f t="shared" si="0"/>
        <v>0</v>
      </c>
    </row>
    <row r="8" spans="1:9">
      <c r="A8" s="17" t="s">
        <v>135</v>
      </c>
      <c r="B8" s="17">
        <v>1</v>
      </c>
      <c r="C8" s="17">
        <v>93</v>
      </c>
      <c r="D8" s="17">
        <v>95</v>
      </c>
      <c r="E8" s="120">
        <v>93</v>
      </c>
      <c r="F8" s="120">
        <v>9102.7989999999991</v>
      </c>
      <c r="G8" s="17">
        <v>0</v>
      </c>
      <c r="H8" s="17">
        <v>19</v>
      </c>
      <c r="I8" s="17">
        <f t="shared" si="0"/>
        <v>0</v>
      </c>
    </row>
    <row r="9" spans="1:9">
      <c r="A9" s="17" t="s">
        <v>135</v>
      </c>
      <c r="B9" s="17" t="s">
        <v>137</v>
      </c>
      <c r="C9" s="17">
        <v>103</v>
      </c>
      <c r="D9" s="17">
        <v>25</v>
      </c>
      <c r="E9" s="120">
        <v>135.6</v>
      </c>
      <c r="F9" s="120">
        <v>10348.550800000001</v>
      </c>
      <c r="G9" s="17">
        <v>0</v>
      </c>
      <c r="H9" s="17">
        <v>18</v>
      </c>
      <c r="I9" s="17">
        <f t="shared" si="0"/>
        <v>0</v>
      </c>
    </row>
    <row r="10" spans="1:9">
      <c r="A10" s="17" t="s">
        <v>135</v>
      </c>
      <c r="B10" s="17" t="s">
        <v>137</v>
      </c>
      <c r="C10" s="17">
        <v>33</v>
      </c>
      <c r="D10" s="17">
        <v>85</v>
      </c>
      <c r="E10" s="120">
        <v>200</v>
      </c>
      <c r="F10" s="17"/>
      <c r="G10" s="17">
        <v>0</v>
      </c>
      <c r="H10" s="17">
        <v>11</v>
      </c>
      <c r="I10" s="17">
        <f t="shared" si="0"/>
        <v>0</v>
      </c>
    </row>
    <row r="11" spans="1:9">
      <c r="A11" s="17" t="s">
        <v>135</v>
      </c>
      <c r="B11" s="17">
        <v>2</v>
      </c>
      <c r="C11" s="17">
        <v>93</v>
      </c>
      <c r="D11" s="17">
        <v>95</v>
      </c>
      <c r="E11" s="120">
        <v>233</v>
      </c>
      <c r="F11" s="17"/>
      <c r="G11" s="17">
        <v>0</v>
      </c>
      <c r="H11" s="17">
        <v>0</v>
      </c>
      <c r="I11" s="17" t="e">
        <f t="shared" si="0"/>
        <v>#DIV/0!</v>
      </c>
    </row>
    <row r="12" spans="1:9">
      <c r="A12" s="17" t="s">
        <v>135</v>
      </c>
      <c r="B12" s="17">
        <v>2</v>
      </c>
      <c r="C12" s="17">
        <v>103</v>
      </c>
      <c r="D12" s="17">
        <v>105</v>
      </c>
      <c r="E12" s="120">
        <v>243</v>
      </c>
      <c r="F12" s="17"/>
      <c r="G12" s="17">
        <v>0</v>
      </c>
      <c r="H12" s="17">
        <v>0</v>
      </c>
      <c r="I12" s="17" t="e">
        <f t="shared" si="0"/>
        <v>#DIV/0!</v>
      </c>
    </row>
    <row r="13" spans="1:9">
      <c r="A13" s="17" t="s">
        <v>135</v>
      </c>
      <c r="B13" s="17">
        <v>2</v>
      </c>
      <c r="C13" s="17">
        <v>123</v>
      </c>
      <c r="D13" s="17">
        <v>125</v>
      </c>
      <c r="E13" s="120">
        <v>263</v>
      </c>
      <c r="F13" s="17"/>
      <c r="G13" s="17">
        <v>0</v>
      </c>
      <c r="H13" s="17">
        <v>0</v>
      </c>
      <c r="I13" s="17" t="e">
        <f t="shared" si="0"/>
        <v>#DIV/0!</v>
      </c>
    </row>
    <row r="14" spans="1:9">
      <c r="A14" s="17" t="s">
        <v>135</v>
      </c>
      <c r="B14" s="17">
        <v>2</v>
      </c>
      <c r="C14" s="17">
        <v>133</v>
      </c>
      <c r="D14" s="17">
        <v>135</v>
      </c>
      <c r="E14" s="120">
        <v>273.5</v>
      </c>
      <c r="F14" s="17"/>
      <c r="G14" s="17">
        <v>0</v>
      </c>
      <c r="H14" s="17">
        <v>0</v>
      </c>
      <c r="I14" s="17" t="e">
        <f t="shared" si="0"/>
        <v>#DIV/0!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zoomScale="75" zoomScaleNormal="100" workbookViewId="0">
      <selection sqref="A1:A1048576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10" ht="141">
      <c r="A1" s="27" t="s">
        <v>0</v>
      </c>
      <c r="B1" s="27" t="s">
        <v>128</v>
      </c>
      <c r="C1" s="10" t="s">
        <v>1</v>
      </c>
      <c r="D1" s="10" t="s">
        <v>2</v>
      </c>
      <c r="E1" s="11" t="s">
        <v>8</v>
      </c>
      <c r="F1" s="12" t="s">
        <v>104</v>
      </c>
      <c r="G1" s="12" t="s">
        <v>125</v>
      </c>
      <c r="H1" s="13" t="s">
        <v>106</v>
      </c>
      <c r="I1" s="35" t="s">
        <v>108</v>
      </c>
      <c r="J1" s="14" t="s">
        <v>107</v>
      </c>
    </row>
    <row r="2" spans="1:10">
      <c r="A2" s="17" t="s">
        <v>134</v>
      </c>
      <c r="B2" s="17">
        <v>1</v>
      </c>
      <c r="C2" s="17">
        <v>2</v>
      </c>
      <c r="D2" s="17">
        <v>4</v>
      </c>
      <c r="E2" s="17">
        <v>6</v>
      </c>
      <c r="F2" s="17"/>
      <c r="G2" s="120">
        <v>2151.04</v>
      </c>
      <c r="H2" s="17">
        <v>21</v>
      </c>
      <c r="I2" s="147">
        <v>7.4733096085409247</v>
      </c>
      <c r="J2" s="17">
        <v>281</v>
      </c>
    </row>
    <row r="3" spans="1:10">
      <c r="A3" s="17" t="s">
        <v>134</v>
      </c>
      <c r="B3" s="17">
        <v>1</v>
      </c>
      <c r="C3" s="17">
        <v>12</v>
      </c>
      <c r="D3" s="17">
        <v>14</v>
      </c>
      <c r="E3" s="17">
        <v>16</v>
      </c>
      <c r="F3" s="17"/>
      <c r="G3" s="120">
        <v>3811.4399999999996</v>
      </c>
      <c r="H3" s="17">
        <v>30</v>
      </c>
      <c r="I3" s="147">
        <v>7.8740157480314963</v>
      </c>
      <c r="J3" s="17">
        <v>381</v>
      </c>
    </row>
    <row r="4" spans="1:10">
      <c r="A4" s="17" t="s">
        <v>134</v>
      </c>
      <c r="B4" s="17">
        <v>2</v>
      </c>
      <c r="C4" s="17">
        <v>2</v>
      </c>
      <c r="D4" s="17">
        <v>4</v>
      </c>
      <c r="E4" s="17">
        <v>26</v>
      </c>
      <c r="F4" s="17"/>
      <c r="G4" s="120">
        <v>5471.84</v>
      </c>
      <c r="H4" s="17">
        <v>52</v>
      </c>
      <c r="I4" s="147">
        <v>7.3342736248236946</v>
      </c>
      <c r="J4" s="17">
        <v>709</v>
      </c>
    </row>
    <row r="5" spans="1:10">
      <c r="A5" s="17" t="s">
        <v>134</v>
      </c>
      <c r="B5" s="17">
        <v>2</v>
      </c>
      <c r="C5" s="17">
        <v>12</v>
      </c>
      <c r="D5" s="17">
        <v>14</v>
      </c>
      <c r="E5" s="17">
        <v>36</v>
      </c>
      <c r="F5" s="17"/>
      <c r="G5" s="120">
        <v>7132.24</v>
      </c>
      <c r="H5" s="17">
        <v>21</v>
      </c>
      <c r="I5" s="147">
        <v>3.690685413005272</v>
      </c>
      <c r="J5" s="17">
        <v>569</v>
      </c>
    </row>
    <row r="6" spans="1:10">
      <c r="A6" s="17" t="s">
        <v>134</v>
      </c>
      <c r="B6" s="17">
        <v>2</v>
      </c>
      <c r="C6" s="17">
        <v>22</v>
      </c>
      <c r="D6" s="17">
        <v>24</v>
      </c>
      <c r="E6" s="17">
        <v>46</v>
      </c>
      <c r="F6" s="17"/>
      <c r="G6" s="120">
        <v>8792.64</v>
      </c>
      <c r="H6" s="148">
        <v>0</v>
      </c>
      <c r="I6" s="149">
        <v>0</v>
      </c>
      <c r="J6" s="17">
        <v>237</v>
      </c>
    </row>
    <row r="7" spans="1:10">
      <c r="A7" s="17" t="s">
        <v>134</v>
      </c>
      <c r="B7" s="17">
        <v>2</v>
      </c>
      <c r="C7" s="17">
        <v>32</v>
      </c>
      <c r="D7" s="17">
        <v>34</v>
      </c>
      <c r="E7" s="17">
        <v>56</v>
      </c>
      <c r="F7" s="17"/>
      <c r="G7" s="120">
        <v>10206.4216</v>
      </c>
      <c r="H7" s="148">
        <v>0</v>
      </c>
      <c r="I7" s="149">
        <v>0</v>
      </c>
      <c r="J7" s="17">
        <v>72</v>
      </c>
    </row>
    <row r="8" spans="1:10">
      <c r="A8" s="17" t="s">
        <v>134</v>
      </c>
      <c r="B8" s="17">
        <v>2</v>
      </c>
      <c r="C8" s="17">
        <v>42</v>
      </c>
      <c r="D8" s="17">
        <v>44</v>
      </c>
      <c r="E8" s="17">
        <v>66</v>
      </c>
      <c r="F8" s="17"/>
      <c r="G8" s="120">
        <v>10220.7826</v>
      </c>
      <c r="H8" s="148">
        <v>0</v>
      </c>
      <c r="I8" s="149">
        <v>0</v>
      </c>
      <c r="J8" s="17">
        <v>23</v>
      </c>
    </row>
    <row r="9" spans="1:10">
      <c r="A9" s="17" t="s">
        <v>134</v>
      </c>
      <c r="B9" s="17" t="s">
        <v>137</v>
      </c>
      <c r="C9" s="17">
        <v>52</v>
      </c>
      <c r="D9" s="17">
        <v>84</v>
      </c>
      <c r="E9" s="17">
        <v>91</v>
      </c>
      <c r="F9" s="17"/>
      <c r="G9" s="120">
        <v>10256.685100000001</v>
      </c>
      <c r="H9" s="17">
        <v>12</v>
      </c>
      <c r="I9" s="147">
        <v>57.142857142857139</v>
      </c>
      <c r="J9" s="17">
        <v>21</v>
      </c>
    </row>
    <row r="10" spans="1:10">
      <c r="A10" s="17" t="s">
        <v>134</v>
      </c>
      <c r="B10" s="17">
        <v>2</v>
      </c>
      <c r="C10" s="17">
        <v>92</v>
      </c>
      <c r="D10" s="17">
        <v>94</v>
      </c>
      <c r="E10" s="17">
        <v>116</v>
      </c>
      <c r="F10" s="17"/>
      <c r="G10" s="120">
        <v>10292.587600000001</v>
      </c>
      <c r="H10" s="17">
        <v>2</v>
      </c>
      <c r="I10" s="147">
        <v>11.111111111111111</v>
      </c>
      <c r="J10" s="17">
        <v>18</v>
      </c>
    </row>
    <row r="11" spans="1:10">
      <c r="A11" s="17" t="s">
        <v>134</v>
      </c>
      <c r="B11" s="17" t="s">
        <v>137</v>
      </c>
      <c r="C11" s="17">
        <v>102</v>
      </c>
      <c r="D11" s="17">
        <v>134</v>
      </c>
      <c r="E11" s="17">
        <v>141</v>
      </c>
      <c r="F11" s="17"/>
      <c r="G11" s="120">
        <v>10328.490100000001</v>
      </c>
      <c r="H11" s="17">
        <v>5</v>
      </c>
      <c r="I11" s="147">
        <v>17.857142857142858</v>
      </c>
      <c r="J11" s="17">
        <v>28</v>
      </c>
    </row>
    <row r="12" spans="1:10">
      <c r="A12" s="17" t="s">
        <v>134</v>
      </c>
      <c r="B12" s="17" t="s">
        <v>137</v>
      </c>
      <c r="C12" s="17">
        <v>142</v>
      </c>
      <c r="D12" s="17">
        <v>24</v>
      </c>
      <c r="E12" s="17">
        <v>182</v>
      </c>
      <c r="F12" s="17"/>
      <c r="G12" s="120">
        <v>10387.370200000001</v>
      </c>
      <c r="H12" s="148">
        <v>0</v>
      </c>
      <c r="I12" s="149">
        <v>0</v>
      </c>
      <c r="J12" s="17">
        <v>14</v>
      </c>
    </row>
    <row r="13" spans="1:10">
      <c r="A13" s="17" t="s">
        <v>134</v>
      </c>
      <c r="B13" s="17">
        <v>3</v>
      </c>
      <c r="C13" s="17">
        <v>32</v>
      </c>
      <c r="D13" s="17">
        <v>34</v>
      </c>
      <c r="E13" s="17">
        <v>207</v>
      </c>
      <c r="F13" s="17"/>
      <c r="G13" s="120">
        <v>10423.2727</v>
      </c>
      <c r="H13" s="148">
        <v>0</v>
      </c>
      <c r="I13" s="149"/>
      <c r="J13" s="17">
        <v>0</v>
      </c>
    </row>
    <row r="14" spans="1:10">
      <c r="A14" s="17" t="s">
        <v>134</v>
      </c>
      <c r="B14" s="17" t="s">
        <v>137</v>
      </c>
      <c r="C14" s="17">
        <v>42</v>
      </c>
      <c r="D14" s="17">
        <v>84</v>
      </c>
      <c r="E14" s="17">
        <v>237</v>
      </c>
      <c r="F14" s="17"/>
      <c r="G14" s="120">
        <v>10466.355700000002</v>
      </c>
      <c r="H14" s="148">
        <v>0</v>
      </c>
      <c r="I14" s="149">
        <v>0</v>
      </c>
      <c r="J14" s="17">
        <v>7</v>
      </c>
    </row>
    <row r="15" spans="1:10">
      <c r="A15" s="17" t="s">
        <v>134</v>
      </c>
      <c r="B15" s="17">
        <v>3</v>
      </c>
      <c r="C15" s="17">
        <v>92</v>
      </c>
      <c r="D15" s="17">
        <v>94</v>
      </c>
      <c r="E15" s="17">
        <v>267</v>
      </c>
      <c r="F15" s="17"/>
      <c r="G15" s="120">
        <v>10509.438700000001</v>
      </c>
      <c r="H15" s="148">
        <v>0</v>
      </c>
      <c r="I15" s="149"/>
      <c r="J15" s="17">
        <v>0</v>
      </c>
    </row>
    <row r="16" spans="1:10">
      <c r="A16" s="17" t="s">
        <v>134</v>
      </c>
      <c r="B16" s="17">
        <v>3</v>
      </c>
      <c r="C16" s="17">
        <v>102</v>
      </c>
      <c r="D16" s="17">
        <v>104</v>
      </c>
      <c r="E16" s="17">
        <v>277</v>
      </c>
      <c r="F16" s="17"/>
      <c r="G16" s="120">
        <v>10523.7997</v>
      </c>
      <c r="H16" s="148">
        <v>0</v>
      </c>
      <c r="I16" s="149"/>
      <c r="J16" s="17">
        <v>0</v>
      </c>
    </row>
    <row r="17" spans="1:10">
      <c r="A17" s="17" t="s">
        <v>134</v>
      </c>
      <c r="B17" s="17">
        <v>3</v>
      </c>
      <c r="C17" s="17">
        <v>112</v>
      </c>
      <c r="D17" s="17">
        <v>114</v>
      </c>
      <c r="E17" s="17">
        <v>287</v>
      </c>
      <c r="F17" s="17"/>
      <c r="G17" s="120">
        <v>10538.1607</v>
      </c>
      <c r="H17" s="148">
        <v>0</v>
      </c>
      <c r="I17" s="149">
        <v>0</v>
      </c>
      <c r="J17" s="17">
        <v>36</v>
      </c>
    </row>
    <row r="18" spans="1:10">
      <c r="A18" s="17" t="s">
        <v>134</v>
      </c>
      <c r="B18" s="17" t="s">
        <v>137</v>
      </c>
      <c r="C18" s="17">
        <v>122</v>
      </c>
      <c r="D18" s="17">
        <v>134</v>
      </c>
      <c r="E18" s="17">
        <v>302</v>
      </c>
      <c r="F18" s="17"/>
      <c r="G18" s="120">
        <v>10559.7022</v>
      </c>
      <c r="H18" s="148">
        <v>0</v>
      </c>
      <c r="I18" s="149">
        <v>0</v>
      </c>
      <c r="J18" s="17">
        <v>12</v>
      </c>
    </row>
    <row r="19" spans="1:10">
      <c r="H19" s="21"/>
      <c r="I19" s="21"/>
    </row>
    <row r="20" spans="1:10">
      <c r="H20" s="21"/>
      <c r="I20" s="21"/>
    </row>
    <row r="21" spans="1:10">
      <c r="H21" s="21"/>
      <c r="I21" s="21"/>
    </row>
    <row r="22" spans="1:10">
      <c r="H22" s="21"/>
      <c r="I22" s="21"/>
    </row>
    <row r="23" spans="1:10">
      <c r="H23" s="21"/>
      <c r="I23" s="21"/>
    </row>
    <row r="24" spans="1:10">
      <c r="H24" s="21"/>
      <c r="I24" s="21"/>
    </row>
    <row r="25" spans="1:10">
      <c r="H25" s="21"/>
      <c r="I25" s="21"/>
    </row>
    <row r="26" spans="1:10">
      <c r="H26" s="21"/>
      <c r="I26" s="21"/>
    </row>
    <row r="27" spans="1:10">
      <c r="H27" s="21"/>
      <c r="I27" s="21"/>
    </row>
    <row r="28" spans="1:10">
      <c r="H28" s="21"/>
      <c r="I28" s="21"/>
    </row>
    <row r="29" spans="1:10">
      <c r="H29" s="21"/>
      <c r="I29" s="21"/>
    </row>
    <row r="30" spans="1:10">
      <c r="H30" s="21"/>
      <c r="I30" s="21"/>
    </row>
    <row r="31" spans="1:10">
      <c r="H31" s="21"/>
      <c r="I31" s="21"/>
    </row>
    <row r="32" spans="1:10">
      <c r="H32" s="21"/>
      <c r="I32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workbookViewId="0">
      <selection activeCell="C1" sqref="C1"/>
    </sheetView>
  </sheetViews>
  <sheetFormatPr defaultColWidth="11.19921875" defaultRowHeight="15.6"/>
  <cols>
    <col min="2" max="2" width="20.796875" customWidth="1"/>
    <col min="3" max="3" width="20.59765625" customWidth="1"/>
    <col min="4" max="4" width="13.296875" customWidth="1"/>
    <col min="5" max="5" width="13.796875" customWidth="1"/>
    <col min="6" max="6" width="14.59765625" customWidth="1"/>
    <col min="7" max="7" width="33.3984375" customWidth="1"/>
    <col min="8" max="8" width="20.796875" customWidth="1"/>
  </cols>
  <sheetData>
    <row r="1" spans="2:7">
      <c r="B1" t="s">
        <v>266</v>
      </c>
    </row>
    <row r="2" spans="2:7">
      <c r="B2" s="222" t="s">
        <v>0</v>
      </c>
      <c r="C2" s="222" t="s">
        <v>267</v>
      </c>
      <c r="D2" s="222" t="s">
        <v>268</v>
      </c>
      <c r="E2" s="222" t="s">
        <v>269</v>
      </c>
      <c r="F2" s="222" t="s">
        <v>270</v>
      </c>
      <c r="G2" s="222" t="s">
        <v>271</v>
      </c>
    </row>
    <row r="3" spans="2:7">
      <c r="B3" s="223" t="s">
        <v>272</v>
      </c>
      <c r="C3" s="224" t="s">
        <v>273</v>
      </c>
      <c r="D3" s="224">
        <v>-176.04</v>
      </c>
      <c r="E3" s="224">
        <v>78.132999999999996</v>
      </c>
      <c r="F3" s="224">
        <v>1035</v>
      </c>
      <c r="G3" s="224" t="s">
        <v>274</v>
      </c>
    </row>
    <row r="4" spans="2:7">
      <c r="B4" s="223" t="s">
        <v>275</v>
      </c>
      <c r="C4" s="224" t="s">
        <v>276</v>
      </c>
      <c r="D4" s="225">
        <v>-174.63</v>
      </c>
      <c r="E4" s="225">
        <v>78.150000000000006</v>
      </c>
      <c r="F4" s="225">
        <v>1673</v>
      </c>
      <c r="G4" s="224" t="s">
        <v>274</v>
      </c>
    </row>
    <row r="5" spans="2:7">
      <c r="B5" s="224" t="s">
        <v>155</v>
      </c>
      <c r="C5" s="224" t="s">
        <v>277</v>
      </c>
      <c r="D5" s="224">
        <v>-154.21</v>
      </c>
      <c r="E5" s="224">
        <v>76.86</v>
      </c>
      <c r="F5" s="224">
        <v>1470</v>
      </c>
      <c r="G5" s="224" t="s">
        <v>278</v>
      </c>
    </row>
    <row r="6" spans="2:7">
      <c r="B6" s="223" t="s">
        <v>279</v>
      </c>
      <c r="C6" s="224" t="s">
        <v>280</v>
      </c>
      <c r="D6" s="224">
        <v>-158.05000000000001</v>
      </c>
      <c r="E6" s="224">
        <v>75.31</v>
      </c>
      <c r="F6" s="224">
        <v>765</v>
      </c>
      <c r="G6" s="224" t="s">
        <v>278</v>
      </c>
    </row>
    <row r="7" spans="2:7">
      <c r="B7" s="223" t="s">
        <v>281</v>
      </c>
      <c r="C7" s="224" t="s">
        <v>282</v>
      </c>
      <c r="D7" s="224">
        <v>-156.03</v>
      </c>
      <c r="E7" s="224">
        <v>75.84</v>
      </c>
      <c r="F7" s="224">
        <v>1470</v>
      </c>
      <c r="G7" s="224" t="s">
        <v>278</v>
      </c>
    </row>
    <row r="8" spans="2:7">
      <c r="B8" s="224" t="s">
        <v>283</v>
      </c>
      <c r="C8" s="224" t="s">
        <v>284</v>
      </c>
      <c r="D8" s="224">
        <v>-156.55000000000001</v>
      </c>
      <c r="E8" s="224">
        <v>76.260000000000005</v>
      </c>
      <c r="F8" s="224">
        <v>700</v>
      </c>
      <c r="G8" s="224" t="s">
        <v>278</v>
      </c>
    </row>
    <row r="9" spans="2:7">
      <c r="B9" s="224" t="s">
        <v>156</v>
      </c>
      <c r="C9" s="224" t="s">
        <v>285</v>
      </c>
      <c r="D9" s="224">
        <v>-176.2938</v>
      </c>
      <c r="E9" s="224">
        <v>78.986149999999995</v>
      </c>
      <c r="F9" s="224">
        <v>800</v>
      </c>
      <c r="G9" s="224" t="s">
        <v>274</v>
      </c>
    </row>
    <row r="10" spans="2:7">
      <c r="B10" s="224" t="s">
        <v>179</v>
      </c>
      <c r="C10" s="224" t="s">
        <v>286</v>
      </c>
      <c r="D10" s="225">
        <v>-53.77</v>
      </c>
      <c r="E10" s="225">
        <v>86.7</v>
      </c>
      <c r="F10" s="225">
        <v>811</v>
      </c>
      <c r="G10" s="224" t="s">
        <v>287</v>
      </c>
    </row>
    <row r="11" spans="2:7">
      <c r="B11" s="224" t="s">
        <v>183</v>
      </c>
      <c r="C11" s="224" t="s">
        <v>288</v>
      </c>
      <c r="D11" s="225">
        <v>144.77000000000001</v>
      </c>
      <c r="E11" s="225">
        <v>87.1</v>
      </c>
      <c r="F11" s="225">
        <v>1003</v>
      </c>
      <c r="G11" s="224" t="s">
        <v>287</v>
      </c>
    </row>
    <row r="12" spans="2:7">
      <c r="B12" s="224" t="s">
        <v>289</v>
      </c>
      <c r="C12" s="224" t="s">
        <v>290</v>
      </c>
      <c r="D12" s="224">
        <v>-148.32579999999999</v>
      </c>
      <c r="E12" s="224">
        <v>85.955699999999993</v>
      </c>
      <c r="F12" s="224">
        <v>2212</v>
      </c>
      <c r="G12" s="224" t="s">
        <v>291</v>
      </c>
    </row>
    <row r="13" spans="2:7">
      <c r="B13" s="224" t="s">
        <v>184</v>
      </c>
      <c r="C13" s="224" t="s">
        <v>292</v>
      </c>
      <c r="D13" s="224">
        <v>-146.68299999999999</v>
      </c>
      <c r="E13" s="224">
        <v>88.45</v>
      </c>
      <c r="F13" s="224">
        <v>2654</v>
      </c>
      <c r="G13" s="224" t="s">
        <v>287</v>
      </c>
    </row>
    <row r="14" spans="2:7">
      <c r="B14" s="224" t="s">
        <v>293</v>
      </c>
      <c r="C14" s="224" t="s">
        <v>294</v>
      </c>
      <c r="D14" s="226">
        <v>69.974999999999994</v>
      </c>
      <c r="E14" s="226">
        <v>137.24199999999999</v>
      </c>
      <c r="F14" s="227">
        <v>60</v>
      </c>
      <c r="G14" s="224" t="s">
        <v>295</v>
      </c>
    </row>
    <row r="15" spans="2:7">
      <c r="B15" s="224" t="s">
        <v>171</v>
      </c>
      <c r="C15" s="224" t="s">
        <v>296</v>
      </c>
      <c r="D15" s="228">
        <v>69.97</v>
      </c>
      <c r="E15" s="226">
        <v>137.24199999999999</v>
      </c>
      <c r="F15" s="227">
        <v>59</v>
      </c>
      <c r="G15" s="224" t="s">
        <v>295</v>
      </c>
    </row>
    <row r="16" spans="2:7">
      <c r="B16" s="224" t="s">
        <v>297</v>
      </c>
      <c r="C16" s="224" t="s">
        <v>298</v>
      </c>
      <c r="D16" s="228">
        <v>69.97</v>
      </c>
      <c r="E16" s="226">
        <v>137.239</v>
      </c>
      <c r="F16" s="227">
        <v>60</v>
      </c>
      <c r="G16" s="224" t="s">
        <v>295</v>
      </c>
    </row>
    <row r="17" spans="2:7">
      <c r="B17" s="224" t="s">
        <v>136</v>
      </c>
      <c r="C17" s="224"/>
      <c r="D17" s="229">
        <v>-51.587800000000001</v>
      </c>
      <c r="E17" s="229">
        <v>81.951800000000006</v>
      </c>
      <c r="F17" s="224">
        <v>559</v>
      </c>
      <c r="G17" s="224" t="s">
        <v>299</v>
      </c>
    </row>
    <row r="18" spans="2:7">
      <c r="B18" s="224" t="s">
        <v>135</v>
      </c>
      <c r="C18" s="224"/>
      <c r="D18" s="229">
        <v>-52.527700000000003</v>
      </c>
      <c r="E18" s="229">
        <v>82.578199999999995</v>
      </c>
      <c r="F18" s="224">
        <v>867</v>
      </c>
      <c r="G18" s="224" t="s">
        <v>300</v>
      </c>
    </row>
    <row r="19" spans="2:7">
      <c r="B19" s="224" t="s">
        <v>134</v>
      </c>
      <c r="C19" s="224"/>
      <c r="D19" s="229">
        <v>-54.449800000000003</v>
      </c>
      <c r="E19" s="229">
        <v>82.508700000000005</v>
      </c>
      <c r="F19" s="224">
        <v>580</v>
      </c>
      <c r="G19" s="224" t="s">
        <v>300</v>
      </c>
    </row>
    <row r="20" spans="2:7">
      <c r="B20" s="224" t="s">
        <v>133</v>
      </c>
      <c r="C20" s="224"/>
      <c r="D20" s="229">
        <v>-64.116500000000002</v>
      </c>
      <c r="E20" s="229">
        <v>81.654799999999994</v>
      </c>
      <c r="F20" s="224">
        <v>608</v>
      </c>
      <c r="G20" s="224" t="s">
        <v>301</v>
      </c>
    </row>
    <row r="21" spans="2:7">
      <c r="B21" s="224" t="s">
        <v>302</v>
      </c>
      <c r="C21" s="224"/>
      <c r="D21" s="224">
        <v>-175.31950000000001</v>
      </c>
      <c r="E21" s="224">
        <v>72.500001999999995</v>
      </c>
      <c r="F21" s="224">
        <v>71.7</v>
      </c>
      <c r="G21" s="224" t="s">
        <v>303</v>
      </c>
    </row>
    <row r="22" spans="2:7">
      <c r="B22" s="224" t="s">
        <v>129</v>
      </c>
      <c r="C22" s="224"/>
      <c r="D22" s="224">
        <v>-175.727305</v>
      </c>
      <c r="E22" s="224">
        <v>72.839078000000001</v>
      </c>
      <c r="F22" s="224">
        <v>119.7</v>
      </c>
      <c r="G22" s="224" t="s">
        <v>304</v>
      </c>
    </row>
    <row r="23" spans="2:7">
      <c r="B23" s="224" t="s">
        <v>130</v>
      </c>
      <c r="C23" s="224"/>
      <c r="D23" s="224">
        <v>163.03371000000001</v>
      </c>
      <c r="E23" s="224">
        <v>77.358949999999993</v>
      </c>
      <c r="F23" s="224">
        <v>115</v>
      </c>
      <c r="G23" s="224" t="s">
        <v>304</v>
      </c>
    </row>
    <row r="24" spans="2:7">
      <c r="B24" s="224" t="s">
        <v>131</v>
      </c>
      <c r="C24" s="224"/>
      <c r="D24" s="224">
        <v>151.664378</v>
      </c>
      <c r="E24" s="224">
        <v>85.152658000000002</v>
      </c>
      <c r="F24" s="224">
        <v>828</v>
      </c>
      <c r="G24" s="224" t="s">
        <v>305</v>
      </c>
    </row>
    <row r="25" spans="2:7">
      <c r="B25" s="224" t="s">
        <v>306</v>
      </c>
      <c r="C25" s="224"/>
      <c r="D25" s="229">
        <v>151.59010000000001</v>
      </c>
      <c r="E25" s="229">
        <v>85.141199999999998</v>
      </c>
      <c r="F25" s="224">
        <v>837</v>
      </c>
      <c r="G25" s="224" t="s">
        <v>305</v>
      </c>
    </row>
    <row r="26" spans="2:7">
      <c r="B26" s="224" t="s">
        <v>307</v>
      </c>
      <c r="C26" s="230" t="s">
        <v>308</v>
      </c>
      <c r="D26" s="229">
        <v>-59.888199999999998</v>
      </c>
      <c r="E26" s="229">
        <v>82.325000000000003</v>
      </c>
      <c r="F26" s="224">
        <v>460</v>
      </c>
      <c r="G26" s="224" t="s">
        <v>309</v>
      </c>
    </row>
    <row r="27" spans="2:7">
      <c r="B27" s="224" t="s">
        <v>310</v>
      </c>
      <c r="C27" s="230" t="s">
        <v>311</v>
      </c>
      <c r="D27" s="229">
        <v>-56.946800000000003</v>
      </c>
      <c r="E27" s="229">
        <v>82.348200000000006</v>
      </c>
      <c r="F27" s="224">
        <v>480</v>
      </c>
      <c r="G27" s="224" t="s">
        <v>309</v>
      </c>
    </row>
    <row r="28" spans="2:7">
      <c r="B28" s="224" t="s">
        <v>312</v>
      </c>
      <c r="C28" s="230" t="s">
        <v>313</v>
      </c>
      <c r="D28" s="229">
        <v>-51.828800000000001</v>
      </c>
      <c r="E28" s="229">
        <v>82.189700000000002</v>
      </c>
      <c r="F28" s="224">
        <v>716</v>
      </c>
      <c r="G28" s="224" t="s">
        <v>309</v>
      </c>
    </row>
    <row r="29" spans="2:7">
      <c r="B29" s="224" t="s">
        <v>314</v>
      </c>
      <c r="C29" s="230" t="s">
        <v>315</v>
      </c>
      <c r="D29" s="229">
        <v>-52.16</v>
      </c>
      <c r="E29" s="229">
        <v>82.027199999999993</v>
      </c>
      <c r="F29" s="224">
        <v>843</v>
      </c>
      <c r="G29" s="224" t="s">
        <v>316</v>
      </c>
    </row>
    <row r="30" spans="2:7">
      <c r="B30" s="224" t="s">
        <v>317</v>
      </c>
      <c r="C30" s="230" t="s">
        <v>318</v>
      </c>
      <c r="D30" s="229">
        <v>-52.232799999999997</v>
      </c>
      <c r="E30" s="229">
        <v>81.988</v>
      </c>
      <c r="F30" s="224">
        <v>835</v>
      </c>
      <c r="G30" s="224" t="s">
        <v>316</v>
      </c>
    </row>
    <row r="31" spans="2:7">
      <c r="B31" s="224" t="s">
        <v>319</v>
      </c>
      <c r="C31" s="230" t="s">
        <v>113</v>
      </c>
      <c r="D31" s="229">
        <v>-51.736800000000002</v>
      </c>
      <c r="E31" s="229">
        <v>82.003799999999998</v>
      </c>
      <c r="F31" s="224">
        <v>718</v>
      </c>
      <c r="G31" s="224" t="s">
        <v>316</v>
      </c>
    </row>
    <row r="32" spans="2:7">
      <c r="B32" s="224" t="s">
        <v>320</v>
      </c>
      <c r="C32" s="230" t="s">
        <v>114</v>
      </c>
      <c r="D32" s="229">
        <v>-51.573999999999998</v>
      </c>
      <c r="E32" s="229">
        <v>81.950500000000005</v>
      </c>
      <c r="F32" s="224">
        <v>552</v>
      </c>
      <c r="G32" s="224" t="s">
        <v>316</v>
      </c>
    </row>
    <row r="33" spans="2:7">
      <c r="B33" s="224" t="s">
        <v>321</v>
      </c>
      <c r="C33" s="230" t="s">
        <v>322</v>
      </c>
      <c r="D33" s="229">
        <v>-51.137500000000003</v>
      </c>
      <c r="E33" s="229">
        <v>81.895300000000006</v>
      </c>
      <c r="F33" s="224">
        <v>228</v>
      </c>
      <c r="G33" s="224" t="s">
        <v>316</v>
      </c>
    </row>
    <row r="34" spans="2:7">
      <c r="B34" s="224" t="s">
        <v>323</v>
      </c>
      <c r="C34" s="230" t="s">
        <v>324</v>
      </c>
      <c r="D34" s="229">
        <v>-50.970999999999997</v>
      </c>
      <c r="E34" s="229">
        <v>81.888199999999998</v>
      </c>
      <c r="F34" s="224">
        <v>266</v>
      </c>
      <c r="G34" s="224" t="s">
        <v>316</v>
      </c>
    </row>
    <row r="35" spans="2:7">
      <c r="B35" s="224" t="s">
        <v>325</v>
      </c>
      <c r="C35" s="224" t="s">
        <v>326</v>
      </c>
      <c r="D35" s="229">
        <v>-52.522500000000001</v>
      </c>
      <c r="E35" s="229">
        <v>82.578999999999994</v>
      </c>
      <c r="F35" s="224">
        <v>852</v>
      </c>
      <c r="G35" s="224" t="s">
        <v>309</v>
      </c>
    </row>
    <row r="36" spans="2:7">
      <c r="B36" s="224" t="s">
        <v>327</v>
      </c>
      <c r="C36" s="230" t="s">
        <v>328</v>
      </c>
      <c r="D36" s="229">
        <v>-54.211799999999997</v>
      </c>
      <c r="E36" s="229">
        <v>82.477199999999996</v>
      </c>
      <c r="F36" s="224">
        <v>491</v>
      </c>
      <c r="G36" s="224" t="s">
        <v>309</v>
      </c>
    </row>
    <row r="37" spans="2:7">
      <c r="B37" s="224" t="s">
        <v>329</v>
      </c>
      <c r="C37" s="230" t="s">
        <v>330</v>
      </c>
      <c r="D37" s="229">
        <v>-60.172199999999997</v>
      </c>
      <c r="E37" s="229">
        <v>82.350200000000001</v>
      </c>
      <c r="F37" s="224">
        <v>445</v>
      </c>
      <c r="G37" s="224" t="s">
        <v>309</v>
      </c>
    </row>
    <row r="38" spans="2:7">
      <c r="B38" s="224" t="s">
        <v>331</v>
      </c>
      <c r="C38" s="230" t="s">
        <v>332</v>
      </c>
      <c r="D38" s="229">
        <v>-59.933300000000003</v>
      </c>
      <c r="E38" s="229">
        <v>82.156199999999998</v>
      </c>
      <c r="F38" s="224">
        <v>414</v>
      </c>
      <c r="G38" s="224" t="s">
        <v>309</v>
      </c>
    </row>
    <row r="39" spans="2:7">
      <c r="B39" s="224" t="s">
        <v>333</v>
      </c>
      <c r="C39" s="230" t="s">
        <v>334</v>
      </c>
      <c r="D39" s="229">
        <v>-64.057199999999995</v>
      </c>
      <c r="E39" s="229">
        <v>81.668700000000001</v>
      </c>
      <c r="F39" s="224">
        <v>625</v>
      </c>
      <c r="G39" s="224" t="s">
        <v>335</v>
      </c>
    </row>
    <row r="40" spans="2:7">
      <c r="B40" s="224" t="s">
        <v>336</v>
      </c>
      <c r="C40" s="230" t="s">
        <v>337</v>
      </c>
      <c r="D40" s="229">
        <v>-61.294499999999999</v>
      </c>
      <c r="E40" s="229">
        <v>81.012299999999996</v>
      </c>
      <c r="F40" s="224">
        <v>934</v>
      </c>
      <c r="G40" s="224" t="s">
        <v>255</v>
      </c>
    </row>
    <row r="41" spans="2:7">
      <c r="B41" s="224" t="s">
        <v>338</v>
      </c>
      <c r="C41" s="230" t="s">
        <v>339</v>
      </c>
      <c r="D41" s="229">
        <v>-60.970999999999997</v>
      </c>
      <c r="E41" s="229">
        <v>80.995000000000005</v>
      </c>
      <c r="F41" s="224">
        <v>1044</v>
      </c>
      <c r="G41" s="224" t="s">
        <v>255</v>
      </c>
    </row>
    <row r="42" spans="2:7">
      <c r="B42" s="224" t="s">
        <v>340</v>
      </c>
      <c r="C42" s="230" t="s">
        <v>341</v>
      </c>
      <c r="D42" s="229">
        <v>-62.277200000000001</v>
      </c>
      <c r="E42" s="229">
        <v>81.151799999999994</v>
      </c>
      <c r="F42" s="224">
        <v>356</v>
      </c>
      <c r="G42" s="224" t="s">
        <v>255</v>
      </c>
    </row>
  </sheetData>
  <pageMargins left="0.7" right="0.7" top="0.75" bottom="0.75" header="0.3" footer="0.3"/>
  <pageSetup paperSize="120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zoomScale="68" zoomScaleNormal="100" workbookViewId="0">
      <selection sqref="A1:A1048576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10" ht="141">
      <c r="A1" s="27" t="s">
        <v>0</v>
      </c>
      <c r="B1" s="27" t="s">
        <v>128</v>
      </c>
      <c r="C1" s="10" t="s">
        <v>1</v>
      </c>
      <c r="D1" s="10" t="s">
        <v>2</v>
      </c>
      <c r="E1" s="11" t="s">
        <v>8</v>
      </c>
      <c r="F1" s="12" t="s">
        <v>104</v>
      </c>
      <c r="G1" s="12" t="s">
        <v>125</v>
      </c>
      <c r="H1" s="13" t="s">
        <v>106</v>
      </c>
      <c r="I1" s="35" t="s">
        <v>108</v>
      </c>
      <c r="J1" s="14" t="s">
        <v>107</v>
      </c>
    </row>
    <row r="2" spans="1:10">
      <c r="A2" s="17" t="s">
        <v>133</v>
      </c>
      <c r="B2" s="17">
        <v>1</v>
      </c>
      <c r="C2" s="17">
        <v>12</v>
      </c>
      <c r="D2" s="17">
        <v>14</v>
      </c>
      <c r="E2" s="120">
        <v>13</v>
      </c>
      <c r="F2" s="17"/>
      <c r="G2" s="120">
        <v>4495</v>
      </c>
      <c r="H2" s="17">
        <v>0</v>
      </c>
      <c r="I2" s="147">
        <v>0</v>
      </c>
      <c r="J2" s="17">
        <v>22</v>
      </c>
    </row>
    <row r="3" spans="1:10">
      <c r="A3" s="17" t="s">
        <v>133</v>
      </c>
      <c r="B3" s="17">
        <v>1</v>
      </c>
      <c r="C3" s="17">
        <v>22</v>
      </c>
      <c r="D3" s="17">
        <v>24</v>
      </c>
      <c r="E3" s="120">
        <v>23</v>
      </c>
      <c r="F3" s="17"/>
      <c r="G3" s="120">
        <v>5843.39</v>
      </c>
      <c r="H3" s="17">
        <v>0</v>
      </c>
      <c r="I3" s="147"/>
      <c r="J3" s="17">
        <v>0</v>
      </c>
    </row>
    <row r="4" spans="1:10">
      <c r="A4" s="17" t="s">
        <v>133</v>
      </c>
      <c r="B4" s="17">
        <v>1</v>
      </c>
      <c r="C4" s="17">
        <v>32</v>
      </c>
      <c r="D4" s="17">
        <v>34</v>
      </c>
      <c r="E4" s="120">
        <v>33</v>
      </c>
      <c r="F4" s="17"/>
      <c r="G4" s="120">
        <v>7191.6900000000005</v>
      </c>
      <c r="H4" s="17">
        <v>0</v>
      </c>
      <c r="I4" s="147"/>
      <c r="J4" s="17">
        <v>0</v>
      </c>
    </row>
    <row r="5" spans="1:10">
      <c r="A5" s="17" t="s">
        <v>133</v>
      </c>
      <c r="B5" s="17" t="s">
        <v>137</v>
      </c>
      <c r="C5" s="17">
        <v>42</v>
      </c>
      <c r="D5" s="17">
        <v>114</v>
      </c>
      <c r="E5" s="120">
        <v>77.285714285714292</v>
      </c>
      <c r="F5" s="17"/>
      <c r="G5" s="120">
        <v>9784.4230000000007</v>
      </c>
      <c r="H5" s="17">
        <v>5</v>
      </c>
      <c r="I5" s="147">
        <v>71.428571428571431</v>
      </c>
      <c r="J5" s="17">
        <v>7</v>
      </c>
    </row>
    <row r="6" spans="1:10">
      <c r="A6" s="17" t="s">
        <v>133</v>
      </c>
      <c r="B6" s="17">
        <v>1</v>
      </c>
      <c r="C6" s="17">
        <v>122</v>
      </c>
      <c r="D6" s="17">
        <v>124</v>
      </c>
      <c r="E6" s="120">
        <v>123</v>
      </c>
      <c r="F6" s="17"/>
      <c r="G6" s="120">
        <v>10231.408500000001</v>
      </c>
      <c r="H6" s="17">
        <v>0</v>
      </c>
      <c r="I6" s="147"/>
      <c r="J6" s="17">
        <v>0</v>
      </c>
    </row>
    <row r="7" spans="1:10">
      <c r="A7" s="17" t="s">
        <v>133</v>
      </c>
      <c r="B7" s="17">
        <v>1</v>
      </c>
      <c r="C7" s="17">
        <v>132</v>
      </c>
      <c r="D7" s="17">
        <v>134</v>
      </c>
      <c r="E7" s="120">
        <v>133</v>
      </c>
      <c r="F7" s="17"/>
      <c r="G7" s="120">
        <v>10291.3035</v>
      </c>
      <c r="H7" s="17">
        <v>0</v>
      </c>
      <c r="I7" s="147"/>
      <c r="J7" s="17">
        <v>0</v>
      </c>
    </row>
    <row r="8" spans="1:10">
      <c r="A8" s="17" t="s">
        <v>133</v>
      </c>
      <c r="B8" s="17">
        <v>1</v>
      </c>
      <c r="C8" s="17">
        <v>142</v>
      </c>
      <c r="D8" s="17">
        <v>144</v>
      </c>
      <c r="E8" s="120">
        <v>143</v>
      </c>
      <c r="F8" s="17"/>
      <c r="G8" s="120">
        <v>10351.1985</v>
      </c>
      <c r="H8" s="17">
        <v>0</v>
      </c>
      <c r="I8" s="147"/>
      <c r="J8" s="17">
        <v>0</v>
      </c>
    </row>
    <row r="9" spans="1:10">
      <c r="A9" s="17" t="s">
        <v>133</v>
      </c>
      <c r="B9" s="17" t="s">
        <v>137</v>
      </c>
      <c r="C9" s="17">
        <v>2</v>
      </c>
      <c r="D9" s="17">
        <v>34</v>
      </c>
      <c r="E9" s="120">
        <v>169</v>
      </c>
      <c r="F9" s="17"/>
      <c r="G9" s="120">
        <v>10506.925500000001</v>
      </c>
      <c r="H9" s="17">
        <v>9</v>
      </c>
      <c r="I9" s="147">
        <v>81.818181818181827</v>
      </c>
      <c r="J9" s="17">
        <v>11</v>
      </c>
    </row>
    <row r="10" spans="1:10">
      <c r="A10" s="17" t="s">
        <v>133</v>
      </c>
      <c r="B10" s="17" t="s">
        <v>137</v>
      </c>
      <c r="C10" s="17">
        <v>42</v>
      </c>
      <c r="D10" s="17">
        <v>114</v>
      </c>
      <c r="E10" s="120">
        <v>228.28571428571428</v>
      </c>
      <c r="F10" s="17"/>
      <c r="G10" s="120">
        <v>10862.017285714288</v>
      </c>
      <c r="H10" s="17">
        <v>9</v>
      </c>
      <c r="I10" s="147">
        <v>90</v>
      </c>
      <c r="J10" s="17">
        <v>10</v>
      </c>
    </row>
    <row r="11" spans="1:10">
      <c r="A11" s="17" t="s">
        <v>133</v>
      </c>
      <c r="B11" s="17">
        <v>2</v>
      </c>
      <c r="C11" s="17">
        <v>122</v>
      </c>
      <c r="D11" s="17">
        <v>124</v>
      </c>
      <c r="E11" s="120">
        <v>274</v>
      </c>
      <c r="F11" s="17"/>
      <c r="G11" s="120">
        <v>11135.823</v>
      </c>
      <c r="H11" s="17">
        <v>0</v>
      </c>
      <c r="I11" s="147"/>
      <c r="J11" s="17">
        <v>0</v>
      </c>
    </row>
    <row r="12" spans="1:10">
      <c r="A12" s="17" t="s">
        <v>133</v>
      </c>
      <c r="B12" s="17">
        <v>2</v>
      </c>
      <c r="C12" s="17">
        <v>132</v>
      </c>
      <c r="D12" s="17">
        <v>134</v>
      </c>
      <c r="E12" s="120">
        <v>284</v>
      </c>
      <c r="F12" s="17"/>
      <c r="G12" s="120">
        <v>11195.718000000001</v>
      </c>
      <c r="H12" s="17">
        <v>0</v>
      </c>
      <c r="I12" s="147"/>
      <c r="J12" s="17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6"/>
  <sheetViews>
    <sheetView zoomScale="80" zoomScaleNormal="80" workbookViewId="0">
      <selection sqref="A1:A1048576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10" ht="141">
      <c r="A1" s="27" t="s">
        <v>0</v>
      </c>
      <c r="B1" s="27" t="s">
        <v>128</v>
      </c>
      <c r="C1" s="10" t="s">
        <v>1</v>
      </c>
      <c r="D1" s="10" t="s">
        <v>2</v>
      </c>
      <c r="E1" s="11" t="s">
        <v>8</v>
      </c>
      <c r="F1" s="12" t="s">
        <v>104</v>
      </c>
      <c r="G1" s="12" t="s">
        <v>125</v>
      </c>
      <c r="H1" s="13" t="s">
        <v>106</v>
      </c>
      <c r="I1" s="14" t="s">
        <v>107</v>
      </c>
      <c r="J1" s="10" t="s">
        <v>108</v>
      </c>
    </row>
    <row r="2" spans="1:10">
      <c r="A2" s="17" t="s">
        <v>136</v>
      </c>
      <c r="B2" s="17" t="s">
        <v>137</v>
      </c>
      <c r="C2" s="17">
        <v>3</v>
      </c>
      <c r="D2" s="17">
        <v>55</v>
      </c>
      <c r="E2" s="120">
        <v>29</v>
      </c>
      <c r="F2" s="17"/>
      <c r="G2" s="120">
        <v>489.7217</v>
      </c>
      <c r="H2" s="17">
        <v>0</v>
      </c>
      <c r="I2" s="17">
        <v>16</v>
      </c>
      <c r="J2" s="147">
        <f>(H2/I2)*100</f>
        <v>0</v>
      </c>
    </row>
    <row r="3" spans="1:10">
      <c r="A3" s="17" t="s">
        <v>136</v>
      </c>
      <c r="B3" s="17" t="s">
        <v>137</v>
      </c>
      <c r="C3" s="17">
        <v>63</v>
      </c>
      <c r="D3" s="17">
        <v>75</v>
      </c>
      <c r="E3" s="120">
        <v>69</v>
      </c>
      <c r="F3" s="17"/>
      <c r="G3" s="120">
        <v>1165.3217000000002</v>
      </c>
      <c r="H3" s="17">
        <v>3</v>
      </c>
      <c r="I3" s="17">
        <v>19</v>
      </c>
      <c r="J3" s="147">
        <f t="shared" ref="J3:J38" si="0">(H3/I3)*100</f>
        <v>15.789473684210526</v>
      </c>
    </row>
    <row r="4" spans="1:10">
      <c r="A4" s="17" t="s">
        <v>136</v>
      </c>
      <c r="B4" s="17" t="s">
        <v>137</v>
      </c>
      <c r="C4" s="17">
        <v>93</v>
      </c>
      <c r="D4" s="17">
        <v>105</v>
      </c>
      <c r="E4" s="120">
        <v>99</v>
      </c>
      <c r="F4" s="17"/>
      <c r="G4" s="120">
        <v>1672.0217000000002</v>
      </c>
      <c r="H4" s="17">
        <v>9</v>
      </c>
      <c r="I4" s="17">
        <v>20</v>
      </c>
      <c r="J4" s="147">
        <f t="shared" si="0"/>
        <v>45</v>
      </c>
    </row>
    <row r="5" spans="1:10">
      <c r="A5" s="17" t="s">
        <v>136</v>
      </c>
      <c r="B5" s="17">
        <v>1</v>
      </c>
      <c r="C5" s="17">
        <v>113</v>
      </c>
      <c r="D5" s="17">
        <v>115</v>
      </c>
      <c r="E5" s="120">
        <v>114</v>
      </c>
      <c r="F5" s="17"/>
      <c r="G5" s="120">
        <v>1981.7819999999999</v>
      </c>
      <c r="H5" s="17">
        <v>9</v>
      </c>
      <c r="I5" s="17">
        <v>16</v>
      </c>
      <c r="J5" s="147">
        <f t="shared" si="0"/>
        <v>56.25</v>
      </c>
    </row>
    <row r="6" spans="1:10">
      <c r="A6" s="17" t="s">
        <v>136</v>
      </c>
      <c r="B6" s="17">
        <v>1</v>
      </c>
      <c r="C6" s="17">
        <v>123</v>
      </c>
      <c r="D6" s="17">
        <v>125</v>
      </c>
      <c r="E6" s="120">
        <v>124</v>
      </c>
      <c r="F6" s="17"/>
      <c r="G6" s="120">
        <v>2237.3119999999999</v>
      </c>
      <c r="H6" s="17">
        <v>8</v>
      </c>
      <c r="I6" s="17">
        <v>12</v>
      </c>
      <c r="J6" s="147">
        <f t="shared" si="0"/>
        <v>66.666666666666657</v>
      </c>
    </row>
    <row r="7" spans="1:10">
      <c r="A7" s="17" t="s">
        <v>136</v>
      </c>
      <c r="B7" s="17">
        <v>1</v>
      </c>
      <c r="C7" s="17">
        <v>133</v>
      </c>
      <c r="D7" s="17">
        <v>135</v>
      </c>
      <c r="E7" s="120">
        <v>134</v>
      </c>
      <c r="F7" s="17"/>
      <c r="G7" s="120">
        <v>2492.8420000000006</v>
      </c>
      <c r="H7" s="17">
        <v>18</v>
      </c>
      <c r="I7" s="17">
        <v>27</v>
      </c>
      <c r="J7" s="147">
        <f t="shared" si="0"/>
        <v>66.666666666666657</v>
      </c>
    </row>
    <row r="8" spans="1:10">
      <c r="A8" s="17" t="s">
        <v>136</v>
      </c>
      <c r="B8" s="17">
        <v>1</v>
      </c>
      <c r="C8" s="17">
        <v>143</v>
      </c>
      <c r="D8" s="17">
        <v>145</v>
      </c>
      <c r="E8" s="120">
        <v>144</v>
      </c>
      <c r="F8" s="17"/>
      <c r="G8" s="120">
        <v>2748.3720000000003</v>
      </c>
      <c r="H8" s="17">
        <v>12</v>
      </c>
      <c r="I8" s="17">
        <v>32</v>
      </c>
      <c r="J8" s="147">
        <f t="shared" si="0"/>
        <v>37.5</v>
      </c>
    </row>
    <row r="9" spans="1:10">
      <c r="A9" s="17" t="s">
        <v>136</v>
      </c>
      <c r="B9" s="17" t="s">
        <v>137</v>
      </c>
      <c r="C9" s="17">
        <v>3</v>
      </c>
      <c r="D9" s="17">
        <v>25</v>
      </c>
      <c r="E9" s="120">
        <v>165</v>
      </c>
      <c r="F9" s="17"/>
      <c r="G9" s="120">
        <v>3291.9716666666668</v>
      </c>
      <c r="H9" s="17">
        <v>5</v>
      </c>
      <c r="I9" s="17">
        <v>25</v>
      </c>
      <c r="J9" s="147">
        <f t="shared" si="0"/>
        <v>20</v>
      </c>
    </row>
    <row r="10" spans="1:10">
      <c r="A10" s="17" t="s">
        <v>136</v>
      </c>
      <c r="B10" s="17">
        <v>2</v>
      </c>
      <c r="C10" s="17">
        <v>53</v>
      </c>
      <c r="D10" s="17">
        <v>55</v>
      </c>
      <c r="E10" s="120">
        <v>205</v>
      </c>
      <c r="F10" s="17"/>
      <c r="G10" s="120">
        <v>5882.3050000000003</v>
      </c>
      <c r="H10" s="17">
        <v>0</v>
      </c>
      <c r="I10" s="17">
        <v>29</v>
      </c>
      <c r="J10" s="147">
        <f t="shared" si="0"/>
        <v>0</v>
      </c>
    </row>
    <row r="11" spans="1:10">
      <c r="A11" s="17" t="s">
        <v>136</v>
      </c>
      <c r="B11" s="17" t="s">
        <v>137</v>
      </c>
      <c r="C11" s="17">
        <v>73</v>
      </c>
      <c r="D11" s="17">
        <v>95</v>
      </c>
      <c r="E11" s="120">
        <v>235</v>
      </c>
      <c r="F11" s="17"/>
      <c r="G11" s="120">
        <v>7007.9234999999999</v>
      </c>
      <c r="H11" s="17">
        <v>12</v>
      </c>
      <c r="I11" s="17">
        <v>16</v>
      </c>
      <c r="J11" s="147">
        <f t="shared" si="0"/>
        <v>75</v>
      </c>
    </row>
    <row r="12" spans="1:10">
      <c r="A12" s="17" t="s">
        <v>136</v>
      </c>
      <c r="B12" s="17">
        <v>2</v>
      </c>
      <c r="C12" s="17">
        <v>103</v>
      </c>
      <c r="D12" s="17">
        <v>105</v>
      </c>
      <c r="E12" s="120">
        <v>255</v>
      </c>
      <c r="F12" s="17"/>
      <c r="G12" s="120">
        <v>7135.1255000000001</v>
      </c>
      <c r="H12" s="17">
        <v>12</v>
      </c>
      <c r="I12" s="17">
        <v>17</v>
      </c>
      <c r="J12" s="147">
        <f t="shared" si="0"/>
        <v>70.588235294117652</v>
      </c>
    </row>
    <row r="13" spans="1:10">
      <c r="A13" s="17" t="s">
        <v>136</v>
      </c>
      <c r="B13" s="17">
        <v>2</v>
      </c>
      <c r="C13" s="17">
        <v>113</v>
      </c>
      <c r="D13" s="17">
        <v>115</v>
      </c>
      <c r="E13" s="120">
        <v>265</v>
      </c>
      <c r="F13" s="17"/>
      <c r="G13" s="120">
        <v>7198.7265000000007</v>
      </c>
      <c r="H13" s="17">
        <v>9</v>
      </c>
      <c r="I13" s="17">
        <v>11</v>
      </c>
      <c r="J13" s="147">
        <f t="shared" si="0"/>
        <v>81.818181818181827</v>
      </c>
    </row>
    <row r="14" spans="1:10">
      <c r="A14" s="17" t="s">
        <v>136</v>
      </c>
      <c r="B14" s="17">
        <v>2</v>
      </c>
      <c r="C14" s="17">
        <v>123</v>
      </c>
      <c r="D14" s="17">
        <v>125</v>
      </c>
      <c r="E14" s="120">
        <v>275</v>
      </c>
      <c r="F14" s="17"/>
      <c r="G14" s="120">
        <v>7262.3275000000003</v>
      </c>
      <c r="H14" s="17">
        <v>10</v>
      </c>
      <c r="I14" s="17">
        <v>37</v>
      </c>
      <c r="J14" s="147">
        <f t="shared" si="0"/>
        <v>27.027027027027028</v>
      </c>
    </row>
    <row r="15" spans="1:10">
      <c r="A15" s="17" t="s">
        <v>136</v>
      </c>
      <c r="B15" s="17">
        <v>2</v>
      </c>
      <c r="C15" s="17">
        <v>133</v>
      </c>
      <c r="D15" s="17">
        <v>135</v>
      </c>
      <c r="E15" s="120">
        <v>285</v>
      </c>
      <c r="F15" s="17"/>
      <c r="G15" s="120">
        <v>7325.9285</v>
      </c>
      <c r="H15" s="17">
        <v>4</v>
      </c>
      <c r="I15" s="17">
        <v>24</v>
      </c>
      <c r="J15" s="147">
        <f t="shared" si="0"/>
        <v>16.666666666666664</v>
      </c>
    </row>
    <row r="16" spans="1:10">
      <c r="A16" s="17" t="s">
        <v>136</v>
      </c>
      <c r="B16" s="17">
        <v>2</v>
      </c>
      <c r="C16" s="17">
        <v>143</v>
      </c>
      <c r="D16" s="17">
        <v>145</v>
      </c>
      <c r="E16" s="120">
        <v>295</v>
      </c>
      <c r="F16" s="17"/>
      <c r="G16" s="120">
        <v>7389.5295000000006</v>
      </c>
      <c r="H16" s="17">
        <v>0</v>
      </c>
      <c r="I16" s="17">
        <v>19</v>
      </c>
      <c r="J16" s="147">
        <f t="shared" si="0"/>
        <v>0</v>
      </c>
    </row>
    <row r="17" spans="1:10">
      <c r="A17" s="17" t="s">
        <v>136</v>
      </c>
      <c r="B17" s="17" t="s">
        <v>137</v>
      </c>
      <c r="C17" s="17">
        <v>3</v>
      </c>
      <c r="D17" s="17">
        <v>15</v>
      </c>
      <c r="E17" s="120">
        <v>309</v>
      </c>
      <c r="F17" s="17"/>
      <c r="G17" s="120">
        <v>7478.5709000000006</v>
      </c>
      <c r="H17" s="17">
        <v>6</v>
      </c>
      <c r="I17" s="17">
        <v>15</v>
      </c>
      <c r="J17" s="147">
        <f t="shared" si="0"/>
        <v>40</v>
      </c>
    </row>
    <row r="18" spans="1:10">
      <c r="A18" s="17" t="s">
        <v>136</v>
      </c>
      <c r="B18" s="17" t="s">
        <v>137</v>
      </c>
      <c r="C18" s="17">
        <v>23</v>
      </c>
      <c r="D18" s="17">
        <v>45</v>
      </c>
      <c r="E18" s="120">
        <v>334</v>
      </c>
      <c r="F18" s="17"/>
      <c r="G18" s="120">
        <v>7637.5734000000002</v>
      </c>
      <c r="H18" s="17">
        <v>6</v>
      </c>
      <c r="I18" s="17">
        <v>11</v>
      </c>
      <c r="J18" s="147">
        <f t="shared" si="0"/>
        <v>54.54545454545454</v>
      </c>
    </row>
    <row r="19" spans="1:10">
      <c r="A19" s="17" t="s">
        <v>136</v>
      </c>
      <c r="B19" s="17">
        <v>3</v>
      </c>
      <c r="C19" s="17">
        <v>53</v>
      </c>
      <c r="D19" s="17">
        <v>55</v>
      </c>
      <c r="E19" s="120">
        <v>354</v>
      </c>
      <c r="F19" s="17"/>
      <c r="G19" s="120">
        <v>7764.7754000000004</v>
      </c>
      <c r="H19" s="17">
        <v>3</v>
      </c>
      <c r="I19" s="17">
        <v>14</v>
      </c>
      <c r="J19" s="147">
        <f t="shared" si="0"/>
        <v>21.428571428571427</v>
      </c>
    </row>
    <row r="20" spans="1:10">
      <c r="A20" s="17" t="s">
        <v>136</v>
      </c>
      <c r="B20" s="17" t="s">
        <v>137</v>
      </c>
      <c r="C20" s="17">
        <v>63</v>
      </c>
      <c r="D20" s="17">
        <v>75</v>
      </c>
      <c r="E20" s="120">
        <v>369</v>
      </c>
      <c r="F20" s="17"/>
      <c r="G20" s="120">
        <v>7860.1769000000004</v>
      </c>
      <c r="H20" s="17">
        <v>3</v>
      </c>
      <c r="I20" s="17">
        <v>12</v>
      </c>
      <c r="J20" s="147">
        <f t="shared" si="0"/>
        <v>25</v>
      </c>
    </row>
    <row r="21" spans="1:10">
      <c r="A21" s="17" t="s">
        <v>136</v>
      </c>
      <c r="B21" s="17" t="s">
        <v>137</v>
      </c>
      <c r="C21" s="17">
        <v>83</v>
      </c>
      <c r="D21" s="17">
        <v>105</v>
      </c>
      <c r="E21" s="120">
        <v>394</v>
      </c>
      <c r="F21" s="17"/>
      <c r="G21" s="120">
        <v>8019.1794000000009</v>
      </c>
      <c r="H21" s="17">
        <v>6</v>
      </c>
      <c r="I21" s="17">
        <v>12</v>
      </c>
      <c r="J21" s="147">
        <f t="shared" si="0"/>
        <v>50</v>
      </c>
    </row>
    <row r="22" spans="1:10">
      <c r="A22" s="17" t="s">
        <v>136</v>
      </c>
      <c r="B22" s="17" t="s">
        <v>137</v>
      </c>
      <c r="C22" s="17">
        <v>143</v>
      </c>
      <c r="D22" s="17">
        <v>5</v>
      </c>
      <c r="E22" s="120">
        <v>449.75</v>
      </c>
      <c r="F22" s="17"/>
      <c r="G22" s="120">
        <v>8373.7549749999998</v>
      </c>
      <c r="H22" s="17">
        <v>7</v>
      </c>
      <c r="I22" s="17">
        <v>9</v>
      </c>
      <c r="J22" s="147">
        <f t="shared" si="0"/>
        <v>77.777777777777786</v>
      </c>
    </row>
    <row r="23" spans="1:10">
      <c r="A23" s="17" t="s">
        <v>136</v>
      </c>
      <c r="B23" s="17">
        <v>4</v>
      </c>
      <c r="C23" s="17">
        <v>13</v>
      </c>
      <c r="D23" s="17">
        <v>15</v>
      </c>
      <c r="E23" s="120">
        <v>465.5</v>
      </c>
      <c r="F23" s="17"/>
      <c r="G23" s="120">
        <v>8473.9265500000001</v>
      </c>
      <c r="H23" s="17">
        <v>0</v>
      </c>
      <c r="I23" s="17">
        <v>0</v>
      </c>
      <c r="J23" s="147"/>
    </row>
    <row r="24" spans="1:10">
      <c r="A24" s="17" t="s">
        <v>136</v>
      </c>
      <c r="B24" s="17">
        <v>4</v>
      </c>
      <c r="C24" s="17">
        <v>18</v>
      </c>
      <c r="D24" s="17">
        <v>20</v>
      </c>
      <c r="E24" s="120">
        <v>470.5</v>
      </c>
      <c r="F24" s="17"/>
      <c r="G24" s="120">
        <v>8505.7270500000013</v>
      </c>
      <c r="H24" s="17">
        <v>0</v>
      </c>
      <c r="I24" s="17">
        <v>0</v>
      </c>
      <c r="J24" s="147"/>
    </row>
    <row r="25" spans="1:10">
      <c r="A25" s="17" t="s">
        <v>136</v>
      </c>
      <c r="B25" s="17" t="s">
        <v>137</v>
      </c>
      <c r="C25" s="17">
        <v>23</v>
      </c>
      <c r="D25" s="17">
        <v>55</v>
      </c>
      <c r="E25" s="120">
        <v>490.5</v>
      </c>
      <c r="F25" s="17"/>
      <c r="G25" s="120">
        <v>8632.9290500000006</v>
      </c>
      <c r="H25" s="17">
        <v>10</v>
      </c>
      <c r="I25" s="17">
        <v>10</v>
      </c>
      <c r="J25" s="147">
        <f t="shared" si="0"/>
        <v>100</v>
      </c>
    </row>
    <row r="26" spans="1:10">
      <c r="A26" s="17" t="s">
        <v>136</v>
      </c>
      <c r="B26" s="17">
        <v>4</v>
      </c>
      <c r="C26" s="17">
        <v>63</v>
      </c>
      <c r="D26" s="17">
        <v>65</v>
      </c>
      <c r="E26" s="120">
        <v>515.5</v>
      </c>
      <c r="F26" s="17"/>
      <c r="G26" s="120">
        <v>8791.9315500000012</v>
      </c>
      <c r="H26" s="17">
        <v>0</v>
      </c>
      <c r="I26" s="17">
        <v>0</v>
      </c>
      <c r="J26" s="147"/>
    </row>
    <row r="27" spans="1:10">
      <c r="A27" s="17" t="s">
        <v>136</v>
      </c>
      <c r="B27" s="17">
        <v>4</v>
      </c>
      <c r="C27" s="17">
        <v>73</v>
      </c>
      <c r="D27" s="17">
        <v>75</v>
      </c>
      <c r="E27" s="120">
        <v>525.5</v>
      </c>
      <c r="F27" s="17"/>
      <c r="G27" s="120">
        <v>8855.5325499999999</v>
      </c>
      <c r="H27" s="17">
        <v>0</v>
      </c>
      <c r="I27" s="17">
        <v>0</v>
      </c>
      <c r="J27" s="147"/>
    </row>
    <row r="28" spans="1:10">
      <c r="A28" s="17" t="s">
        <v>136</v>
      </c>
      <c r="B28" s="17" t="s">
        <v>137</v>
      </c>
      <c r="C28" s="17">
        <v>83</v>
      </c>
      <c r="D28" s="17">
        <v>115</v>
      </c>
      <c r="E28" s="120">
        <v>550.5</v>
      </c>
      <c r="F28" s="17"/>
      <c r="G28" s="120">
        <v>9014.5350500000004</v>
      </c>
      <c r="H28" s="17">
        <v>12</v>
      </c>
      <c r="I28" s="17">
        <v>14</v>
      </c>
      <c r="J28" s="147">
        <f t="shared" si="0"/>
        <v>85.714285714285708</v>
      </c>
    </row>
    <row r="29" spans="1:10">
      <c r="A29" s="17" t="s">
        <v>136</v>
      </c>
      <c r="B29" s="17">
        <v>4</v>
      </c>
      <c r="C29" s="17">
        <v>123</v>
      </c>
      <c r="D29" s="17">
        <v>125</v>
      </c>
      <c r="E29" s="120">
        <v>575.5</v>
      </c>
      <c r="F29" s="17"/>
      <c r="G29" s="120">
        <v>9173.5375500000009</v>
      </c>
      <c r="H29" s="17">
        <v>0</v>
      </c>
      <c r="I29" s="17">
        <v>0</v>
      </c>
      <c r="J29" s="147"/>
    </row>
    <row r="30" spans="1:10">
      <c r="A30" s="17" t="s">
        <v>136</v>
      </c>
      <c r="B30" s="17">
        <v>4</v>
      </c>
      <c r="C30" s="17">
        <v>133</v>
      </c>
      <c r="D30" s="17">
        <v>135</v>
      </c>
      <c r="E30" s="120">
        <v>585.5</v>
      </c>
      <c r="F30" s="17"/>
      <c r="G30" s="120">
        <v>9237.1385499999997</v>
      </c>
      <c r="H30" s="17">
        <v>5</v>
      </c>
      <c r="I30" s="17">
        <v>7</v>
      </c>
      <c r="J30" s="147">
        <f t="shared" si="0"/>
        <v>71.428571428571431</v>
      </c>
    </row>
    <row r="31" spans="1:10">
      <c r="A31" s="17" t="s">
        <v>136</v>
      </c>
      <c r="B31" s="17">
        <v>5</v>
      </c>
      <c r="C31" s="17">
        <v>3</v>
      </c>
      <c r="D31" s="17">
        <v>5</v>
      </c>
      <c r="E31" s="120">
        <v>606.5</v>
      </c>
      <c r="F31" s="17"/>
      <c r="G31" s="120">
        <v>9370.7006500000007</v>
      </c>
      <c r="H31" s="17">
        <v>0</v>
      </c>
      <c r="I31" s="17">
        <v>0</v>
      </c>
      <c r="J31" s="147"/>
    </row>
    <row r="32" spans="1:10">
      <c r="A32" s="17" t="s">
        <v>136</v>
      </c>
      <c r="B32" s="17">
        <v>5</v>
      </c>
      <c r="C32" s="17">
        <v>13</v>
      </c>
      <c r="D32" s="17">
        <v>15</v>
      </c>
      <c r="E32" s="120">
        <v>616.5</v>
      </c>
      <c r="F32" s="17"/>
      <c r="G32" s="120">
        <v>9434.3016500000012</v>
      </c>
      <c r="H32" s="17">
        <v>0</v>
      </c>
      <c r="I32" s="17">
        <v>0</v>
      </c>
      <c r="J32" s="147"/>
    </row>
    <row r="33" spans="1:10">
      <c r="A33" s="17" t="s">
        <v>136</v>
      </c>
      <c r="B33" s="17">
        <v>5</v>
      </c>
      <c r="C33" s="17">
        <v>23</v>
      </c>
      <c r="D33" s="17">
        <v>25</v>
      </c>
      <c r="E33" s="120">
        <v>626.5</v>
      </c>
      <c r="F33" s="17"/>
      <c r="G33" s="120">
        <v>9497.90265</v>
      </c>
      <c r="H33" s="17">
        <v>4</v>
      </c>
      <c r="I33" s="17">
        <v>4</v>
      </c>
      <c r="J33" s="147">
        <f t="shared" si="0"/>
        <v>100</v>
      </c>
    </row>
    <row r="34" spans="1:10">
      <c r="A34" s="17" t="s">
        <v>136</v>
      </c>
      <c r="B34" s="17">
        <v>5</v>
      </c>
      <c r="C34" s="17">
        <v>43</v>
      </c>
      <c r="D34" s="17">
        <v>45</v>
      </c>
      <c r="E34" s="120">
        <v>646.5</v>
      </c>
      <c r="F34" s="17"/>
      <c r="G34" s="120">
        <v>9625.1046500000011</v>
      </c>
      <c r="H34" s="17">
        <v>0</v>
      </c>
      <c r="I34" s="17">
        <v>0</v>
      </c>
      <c r="J34" s="147"/>
    </row>
    <row r="35" spans="1:10">
      <c r="A35" s="17" t="s">
        <v>136</v>
      </c>
      <c r="B35" s="17">
        <v>5</v>
      </c>
      <c r="C35" s="17">
        <v>53</v>
      </c>
      <c r="D35" s="17">
        <v>55</v>
      </c>
      <c r="E35" s="120">
        <v>656.5</v>
      </c>
      <c r="F35" s="17"/>
      <c r="G35" s="120">
        <v>9688.7056499999999</v>
      </c>
      <c r="H35" s="17">
        <v>0</v>
      </c>
      <c r="I35" s="17">
        <v>0</v>
      </c>
      <c r="J35" s="147"/>
    </row>
    <row r="36" spans="1:10">
      <c r="A36" s="17" t="s">
        <v>136</v>
      </c>
      <c r="B36" s="17">
        <v>5</v>
      </c>
      <c r="C36" s="17">
        <v>63</v>
      </c>
      <c r="D36" s="17">
        <v>65</v>
      </c>
      <c r="E36" s="120">
        <v>666.5</v>
      </c>
      <c r="F36" s="17"/>
      <c r="G36" s="120">
        <v>9752.3066500000004</v>
      </c>
      <c r="H36" s="17">
        <v>0</v>
      </c>
      <c r="I36" s="17">
        <v>0</v>
      </c>
      <c r="J36" s="147"/>
    </row>
    <row r="37" spans="1:10">
      <c r="A37" s="17" t="s">
        <v>136</v>
      </c>
      <c r="B37" s="17" t="s">
        <v>137</v>
      </c>
      <c r="C37" s="17">
        <v>73</v>
      </c>
      <c r="D37" s="17">
        <v>95</v>
      </c>
      <c r="E37" s="120">
        <v>686.5</v>
      </c>
      <c r="F37" s="17"/>
      <c r="G37" s="120">
        <v>9879.5086500000016</v>
      </c>
      <c r="H37" s="17">
        <v>9</v>
      </c>
      <c r="I37" s="17">
        <v>9</v>
      </c>
      <c r="J37" s="147">
        <f t="shared" si="0"/>
        <v>100</v>
      </c>
    </row>
    <row r="38" spans="1:10">
      <c r="A38" s="17" t="s">
        <v>136</v>
      </c>
      <c r="B38" s="17" t="s">
        <v>137</v>
      </c>
      <c r="C38" s="17">
        <v>113</v>
      </c>
      <c r="D38" s="17">
        <v>15</v>
      </c>
      <c r="E38" s="120">
        <v>741.83333333333337</v>
      </c>
      <c r="F38" s="17"/>
      <c r="G38" s="120">
        <v>10231.434183333333</v>
      </c>
      <c r="H38" s="17">
        <v>6</v>
      </c>
      <c r="I38" s="17">
        <v>7</v>
      </c>
      <c r="J38" s="147">
        <f t="shared" si="0"/>
        <v>85.714285714285708</v>
      </c>
    </row>
    <row r="39" spans="1:10">
      <c r="A39" s="17" t="s">
        <v>136</v>
      </c>
      <c r="B39" s="17">
        <v>6</v>
      </c>
      <c r="C39" s="17">
        <v>23</v>
      </c>
      <c r="D39" s="17">
        <v>25</v>
      </c>
      <c r="E39" s="120">
        <v>777.5</v>
      </c>
      <c r="F39" s="17"/>
      <c r="G39" s="120">
        <v>10458.277750000001</v>
      </c>
      <c r="H39" s="17">
        <v>0</v>
      </c>
      <c r="I39" s="17">
        <v>0</v>
      </c>
      <c r="J39" s="147"/>
    </row>
    <row r="40" spans="1:10">
      <c r="A40" s="17" t="s">
        <v>136</v>
      </c>
      <c r="B40" s="17">
        <v>6</v>
      </c>
      <c r="C40" s="17">
        <v>33</v>
      </c>
      <c r="D40" s="17">
        <v>35</v>
      </c>
      <c r="E40" s="120">
        <v>787.5</v>
      </c>
      <c r="F40" s="17"/>
      <c r="G40" s="120">
        <v>10521.87875</v>
      </c>
      <c r="H40" s="17">
        <v>0</v>
      </c>
      <c r="I40" s="17">
        <v>0</v>
      </c>
      <c r="J40" s="147"/>
    </row>
    <row r="41" spans="1:10">
      <c r="A41" s="17" t="s">
        <v>136</v>
      </c>
      <c r="B41" s="17">
        <v>6</v>
      </c>
      <c r="C41" s="17">
        <v>43</v>
      </c>
      <c r="D41" s="17">
        <v>45</v>
      </c>
      <c r="E41" s="120">
        <v>797.5</v>
      </c>
      <c r="F41" s="17"/>
      <c r="G41" s="120">
        <v>10585.47975</v>
      </c>
      <c r="H41" s="17">
        <v>0</v>
      </c>
      <c r="I41" s="17">
        <v>0</v>
      </c>
      <c r="J41" s="147"/>
    </row>
    <row r="42" spans="1:10">
      <c r="A42" s="17" t="s">
        <v>136</v>
      </c>
      <c r="B42" s="17">
        <v>6</v>
      </c>
      <c r="C42" s="17">
        <v>53</v>
      </c>
      <c r="D42" s="17">
        <v>55</v>
      </c>
      <c r="E42" s="120">
        <v>807.5</v>
      </c>
      <c r="F42" s="17"/>
      <c r="G42" s="120">
        <v>10649.080750000001</v>
      </c>
      <c r="H42" s="17">
        <v>0</v>
      </c>
      <c r="I42" s="17">
        <v>0</v>
      </c>
      <c r="J42" s="147"/>
    </row>
    <row r="43" spans="1:10">
      <c r="A43" s="17" t="s">
        <v>136</v>
      </c>
      <c r="B43" s="17">
        <v>6</v>
      </c>
      <c r="C43" s="17">
        <v>63</v>
      </c>
      <c r="D43" s="17">
        <v>65</v>
      </c>
      <c r="E43" s="120">
        <v>817.5</v>
      </c>
      <c r="F43" s="17"/>
      <c r="G43" s="120">
        <v>10712.68175</v>
      </c>
      <c r="H43" s="17">
        <v>0</v>
      </c>
      <c r="I43" s="17">
        <v>0</v>
      </c>
      <c r="J43" s="147"/>
    </row>
    <row r="44" spans="1:10">
      <c r="A44" s="17" t="s">
        <v>136</v>
      </c>
      <c r="B44" s="17">
        <v>6</v>
      </c>
      <c r="C44" s="17">
        <v>73</v>
      </c>
      <c r="D44" s="17">
        <v>75</v>
      </c>
      <c r="E44" s="120">
        <v>827.5</v>
      </c>
      <c r="F44" s="17"/>
      <c r="G44" s="120">
        <v>10776.28275</v>
      </c>
      <c r="H44" s="17">
        <v>0</v>
      </c>
      <c r="I44" s="17">
        <v>0</v>
      </c>
      <c r="J44" s="147"/>
    </row>
    <row r="45" spans="1:10">
      <c r="A45" s="17" t="s">
        <v>136</v>
      </c>
      <c r="B45" s="17">
        <v>6</v>
      </c>
      <c r="C45" s="17">
        <v>83</v>
      </c>
      <c r="D45" s="17">
        <v>85</v>
      </c>
      <c r="E45" s="120">
        <v>837.5</v>
      </c>
      <c r="F45" s="17"/>
      <c r="G45" s="120">
        <v>10839.883750000001</v>
      </c>
      <c r="H45" s="17">
        <v>0</v>
      </c>
      <c r="I45" s="17">
        <v>0</v>
      </c>
      <c r="J45" s="147"/>
    </row>
    <row r="46" spans="1:10">
      <c r="A46" s="17" t="s">
        <v>136</v>
      </c>
      <c r="B46" s="17">
        <v>6</v>
      </c>
      <c r="C46" s="17">
        <v>93</v>
      </c>
      <c r="D46" s="17">
        <v>95</v>
      </c>
      <c r="E46" s="120">
        <v>847.5</v>
      </c>
      <c r="F46" s="17"/>
      <c r="G46" s="120">
        <v>10903.48475</v>
      </c>
      <c r="H46" s="17">
        <v>0</v>
      </c>
      <c r="I46" s="17">
        <v>0</v>
      </c>
      <c r="J46" s="14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zoomScale="80" zoomScaleNormal="80" workbookViewId="0">
      <selection activeCell="G31" sqref="G31"/>
    </sheetView>
  </sheetViews>
  <sheetFormatPr defaultColWidth="10.796875" defaultRowHeight="15.6"/>
  <cols>
    <col min="1" max="1" width="21.796875" style="20" customWidth="1"/>
    <col min="2" max="16384" width="10.796875" style="20"/>
  </cols>
  <sheetData>
    <row r="1" spans="1:9" ht="141">
      <c r="A1" s="9" t="s">
        <v>0</v>
      </c>
      <c r="B1" s="10" t="s">
        <v>1</v>
      </c>
      <c r="C1" s="10"/>
      <c r="D1" s="11" t="s">
        <v>138</v>
      </c>
      <c r="E1" s="12" t="s">
        <v>104</v>
      </c>
      <c r="F1" s="12" t="s">
        <v>242</v>
      </c>
      <c r="G1" s="13" t="s">
        <v>106</v>
      </c>
      <c r="H1" s="14" t="s">
        <v>107</v>
      </c>
      <c r="I1" s="10" t="s">
        <v>108</v>
      </c>
    </row>
    <row r="2" spans="1:9">
      <c r="A2" s="249" t="s">
        <v>203</v>
      </c>
      <c r="B2" s="31">
        <v>0</v>
      </c>
      <c r="C2" s="31">
        <v>1</v>
      </c>
      <c r="D2" s="17"/>
      <c r="E2" s="32">
        <v>0.5</v>
      </c>
      <c r="F2" s="17">
        <v>0.5746</v>
      </c>
      <c r="G2" s="33">
        <v>59</v>
      </c>
      <c r="H2" s="17">
        <v>864</v>
      </c>
      <c r="I2" s="118">
        <v>6.8287037037036997</v>
      </c>
    </row>
    <row r="3" spans="1:9">
      <c r="A3" s="249" t="s">
        <v>203</v>
      </c>
      <c r="B3" s="34">
        <v>1</v>
      </c>
      <c r="C3" s="34">
        <v>2</v>
      </c>
      <c r="D3" s="17"/>
      <c r="E3" s="32">
        <v>1.5</v>
      </c>
      <c r="F3" s="17">
        <v>1.6882999999999999</v>
      </c>
      <c r="G3" s="30">
        <v>41</v>
      </c>
      <c r="H3" s="17">
        <v>527</v>
      </c>
      <c r="I3" s="118">
        <v>7.7798861480075905</v>
      </c>
    </row>
    <row r="4" spans="1:9">
      <c r="A4" s="249" t="s">
        <v>203</v>
      </c>
      <c r="B4" s="34">
        <v>2</v>
      </c>
      <c r="C4" s="34">
        <v>3</v>
      </c>
      <c r="D4" s="17"/>
      <c r="E4" s="32">
        <v>2.5</v>
      </c>
      <c r="F4" s="17">
        <v>2.802</v>
      </c>
      <c r="G4" s="30">
        <v>52</v>
      </c>
      <c r="H4" s="17">
        <v>577</v>
      </c>
      <c r="I4" s="118">
        <v>9.0121317157712308</v>
      </c>
    </row>
    <row r="5" spans="1:9">
      <c r="A5" s="249" t="s">
        <v>203</v>
      </c>
      <c r="B5" s="34">
        <v>3</v>
      </c>
      <c r="C5" s="34">
        <v>4</v>
      </c>
      <c r="D5" s="17"/>
      <c r="E5" s="32">
        <v>3.5</v>
      </c>
      <c r="F5" s="17">
        <v>4.4705000000000004</v>
      </c>
      <c r="G5" s="30">
        <v>76</v>
      </c>
      <c r="H5" s="17">
        <v>493</v>
      </c>
      <c r="I5" s="118">
        <v>15.415821501014198</v>
      </c>
    </row>
    <row r="6" spans="1:9">
      <c r="A6" s="249" t="s">
        <v>203</v>
      </c>
      <c r="B6" s="34">
        <v>4</v>
      </c>
      <c r="C6" s="34">
        <v>5</v>
      </c>
      <c r="D6" s="17"/>
      <c r="E6" s="32">
        <v>4.5</v>
      </c>
      <c r="F6" s="17">
        <v>6.1390000000000002</v>
      </c>
      <c r="G6" s="30">
        <v>97</v>
      </c>
      <c r="H6" s="17">
        <v>578</v>
      </c>
      <c r="I6" s="118">
        <v>16.811091854419409</v>
      </c>
    </row>
    <row r="7" spans="1:9">
      <c r="A7" s="249" t="s">
        <v>203</v>
      </c>
      <c r="B7" s="34">
        <v>5</v>
      </c>
      <c r="C7" s="34">
        <v>6</v>
      </c>
      <c r="D7" s="17"/>
      <c r="E7" s="32">
        <v>5.5</v>
      </c>
      <c r="F7" s="17">
        <v>7.9707999999999997</v>
      </c>
      <c r="G7" s="30">
        <v>158</v>
      </c>
      <c r="H7" s="17">
        <v>682</v>
      </c>
      <c r="I7" s="118">
        <v>23.167155425219939</v>
      </c>
    </row>
    <row r="8" spans="1:9">
      <c r="A8" s="249" t="s">
        <v>203</v>
      </c>
      <c r="B8" s="34">
        <v>6</v>
      </c>
      <c r="C8" s="34">
        <v>7</v>
      </c>
      <c r="D8" s="17"/>
      <c r="E8" s="32">
        <v>6.5</v>
      </c>
      <c r="F8" s="17">
        <v>8.1089000000000002</v>
      </c>
      <c r="G8" s="30">
        <v>104</v>
      </c>
      <c r="H8" s="17">
        <v>302</v>
      </c>
      <c r="I8" s="118">
        <v>34.437086092715234</v>
      </c>
    </row>
    <row r="9" spans="1:9">
      <c r="A9" s="249" t="s">
        <v>203</v>
      </c>
      <c r="B9" s="34">
        <v>7</v>
      </c>
      <c r="C9" s="34">
        <v>8</v>
      </c>
      <c r="D9" s="17"/>
      <c r="E9" s="32">
        <v>7.5</v>
      </c>
      <c r="F9" s="17">
        <v>8.2469999999999999</v>
      </c>
      <c r="G9" s="30">
        <v>105</v>
      </c>
      <c r="H9" s="17">
        <v>369</v>
      </c>
      <c r="I9" s="118">
        <v>28.455284552845526</v>
      </c>
    </row>
    <row r="10" spans="1:9">
      <c r="A10" s="249" t="s">
        <v>203</v>
      </c>
      <c r="B10" s="34">
        <v>8</v>
      </c>
      <c r="C10" s="34">
        <v>9</v>
      </c>
      <c r="D10" s="17"/>
      <c r="E10" s="32">
        <v>8.5</v>
      </c>
      <c r="F10" s="17">
        <v>8.3849999999999998</v>
      </c>
      <c r="G10" s="30">
        <v>122</v>
      </c>
      <c r="H10" s="17">
        <v>300</v>
      </c>
      <c r="I10" s="118">
        <v>40.666666666666664</v>
      </c>
    </row>
    <row r="11" spans="1:9">
      <c r="A11" s="249" t="s">
        <v>203</v>
      </c>
      <c r="B11" s="34">
        <v>9</v>
      </c>
      <c r="C11" s="34">
        <v>10</v>
      </c>
      <c r="D11" s="17"/>
      <c r="E11" s="32">
        <v>9.5</v>
      </c>
      <c r="F11" s="17">
        <v>9.5330999999999992</v>
      </c>
      <c r="G11" s="30">
        <v>99</v>
      </c>
      <c r="H11" s="17">
        <v>301</v>
      </c>
      <c r="I11" s="118">
        <v>32.89036544850498</v>
      </c>
    </row>
    <row r="12" spans="1:9">
      <c r="A12" s="249" t="s">
        <v>203</v>
      </c>
      <c r="B12" s="34">
        <v>10</v>
      </c>
      <c r="C12" s="34">
        <v>11</v>
      </c>
      <c r="D12" s="17"/>
      <c r="E12" s="32">
        <v>10.5</v>
      </c>
      <c r="F12" s="17">
        <v>10.681100000000001</v>
      </c>
      <c r="G12" s="30">
        <v>49</v>
      </c>
      <c r="H12" s="17">
        <v>307</v>
      </c>
      <c r="I12" s="118">
        <v>15.960912052117262</v>
      </c>
    </row>
    <row r="13" spans="1:9">
      <c r="A13" s="249" t="s">
        <v>203</v>
      </c>
      <c r="B13" s="34">
        <v>11</v>
      </c>
      <c r="C13" s="34">
        <v>12</v>
      </c>
      <c r="D13" s="17"/>
      <c r="E13" s="32">
        <v>11.5</v>
      </c>
      <c r="F13" s="17">
        <v>11.8292</v>
      </c>
      <c r="G13" s="30">
        <v>12</v>
      </c>
      <c r="H13" s="17">
        <v>396</v>
      </c>
      <c r="I13" s="118">
        <v>3.0303030303030303</v>
      </c>
    </row>
    <row r="14" spans="1:9">
      <c r="A14" s="249" t="s">
        <v>203</v>
      </c>
      <c r="B14" s="34">
        <v>12</v>
      </c>
      <c r="C14" s="34">
        <v>13</v>
      </c>
      <c r="D14" s="17"/>
      <c r="E14" s="32">
        <v>12.5</v>
      </c>
      <c r="F14" s="17">
        <v>12.0129</v>
      </c>
      <c r="G14" s="30">
        <v>10</v>
      </c>
      <c r="H14" s="17">
        <v>460</v>
      </c>
      <c r="I14" s="118">
        <v>2.1739130434782608</v>
      </c>
    </row>
    <row r="15" spans="1:9">
      <c r="A15" s="249" t="s">
        <v>203</v>
      </c>
      <c r="B15" s="34">
        <v>13</v>
      </c>
      <c r="C15" s="34">
        <v>14</v>
      </c>
      <c r="D15" s="17"/>
      <c r="E15" s="32">
        <v>13.5</v>
      </c>
      <c r="F15" s="17">
        <v>12.1965</v>
      </c>
      <c r="G15" s="30">
        <v>0</v>
      </c>
      <c r="H15" s="17">
        <v>303</v>
      </c>
      <c r="I15" s="118">
        <v>0</v>
      </c>
    </row>
    <row r="16" spans="1:9">
      <c r="A16" s="249" t="s">
        <v>203</v>
      </c>
      <c r="B16" s="34">
        <v>14</v>
      </c>
      <c r="C16" s="34">
        <v>15</v>
      </c>
      <c r="D16" s="17"/>
      <c r="E16" s="32">
        <v>14.5</v>
      </c>
      <c r="F16" s="17">
        <v>12.3802</v>
      </c>
      <c r="G16" s="30">
        <v>0</v>
      </c>
      <c r="H16" s="17">
        <v>303</v>
      </c>
      <c r="I16" s="118">
        <v>0</v>
      </c>
    </row>
    <row r="17" spans="1:9">
      <c r="A17" s="249" t="s">
        <v>203</v>
      </c>
      <c r="B17" s="34">
        <v>15</v>
      </c>
      <c r="C17" s="34">
        <v>16</v>
      </c>
      <c r="D17" s="17"/>
      <c r="E17" s="32">
        <v>15.5</v>
      </c>
      <c r="F17" s="17">
        <v>14.231400000000001</v>
      </c>
      <c r="G17" s="30">
        <v>0</v>
      </c>
      <c r="H17" s="17">
        <v>389</v>
      </c>
      <c r="I17" s="118">
        <v>0</v>
      </c>
    </row>
    <row r="18" spans="1:9">
      <c r="A18" s="249" t="s">
        <v>203</v>
      </c>
      <c r="B18" s="34">
        <v>16</v>
      </c>
      <c r="C18" s="34">
        <v>17</v>
      </c>
      <c r="D18" s="17"/>
      <c r="E18" s="32">
        <v>16.5</v>
      </c>
      <c r="F18" s="17">
        <v>16.082599999999999</v>
      </c>
      <c r="G18" s="30">
        <v>1</v>
      </c>
      <c r="H18" s="17">
        <v>300</v>
      </c>
      <c r="I18" s="118">
        <v>0.33333333333333337</v>
      </c>
    </row>
    <row r="19" spans="1:9">
      <c r="A19" s="249" t="s">
        <v>203</v>
      </c>
      <c r="B19" s="34">
        <v>17</v>
      </c>
      <c r="C19" s="34">
        <v>18</v>
      </c>
      <c r="D19" s="17"/>
      <c r="E19" s="32">
        <v>17.5</v>
      </c>
      <c r="F19" s="17">
        <v>17.933900000000001</v>
      </c>
      <c r="G19" s="30">
        <v>0</v>
      </c>
      <c r="H19" s="17">
        <v>625</v>
      </c>
      <c r="I19" s="118">
        <v>0</v>
      </c>
    </row>
    <row r="20" spans="1:9">
      <c r="A20" s="249" t="s">
        <v>203</v>
      </c>
      <c r="B20" s="34">
        <v>18</v>
      </c>
      <c r="C20" s="34">
        <v>19</v>
      </c>
      <c r="D20" s="17"/>
      <c r="E20" s="32">
        <v>18.5</v>
      </c>
      <c r="F20" s="17">
        <v>19.7851</v>
      </c>
      <c r="G20" s="30">
        <v>1</v>
      </c>
      <c r="H20" s="17">
        <v>301</v>
      </c>
      <c r="I20" s="118">
        <v>0.33222591362126247</v>
      </c>
    </row>
    <row r="21" spans="1:9">
      <c r="A21" s="249" t="s">
        <v>203</v>
      </c>
      <c r="B21" s="34">
        <v>19</v>
      </c>
      <c r="C21" s="34">
        <v>20</v>
      </c>
      <c r="D21" s="17"/>
      <c r="E21" s="32">
        <v>19.5</v>
      </c>
      <c r="F21" s="17">
        <v>21.636299999999999</v>
      </c>
      <c r="G21" s="30">
        <v>0</v>
      </c>
      <c r="H21" s="17">
        <v>306</v>
      </c>
      <c r="I21" s="118">
        <v>0</v>
      </c>
    </row>
    <row r="22" spans="1:9">
      <c r="A22" s="249" t="s">
        <v>203</v>
      </c>
      <c r="B22" s="34">
        <v>20</v>
      </c>
      <c r="C22" s="34">
        <v>21</v>
      </c>
      <c r="D22" s="17"/>
      <c r="E22" s="32">
        <v>20.5</v>
      </c>
      <c r="F22" s="17">
        <v>23.790500000000002</v>
      </c>
      <c r="G22" s="30">
        <v>0</v>
      </c>
      <c r="H22" s="17">
        <v>306</v>
      </c>
      <c r="I22" s="118">
        <v>0</v>
      </c>
    </row>
    <row r="23" spans="1:9">
      <c r="A23" s="249" t="s">
        <v>203</v>
      </c>
      <c r="B23" s="34">
        <v>21</v>
      </c>
      <c r="C23" s="34">
        <v>22</v>
      </c>
      <c r="D23" s="17"/>
      <c r="E23" s="32">
        <v>21.5</v>
      </c>
      <c r="F23" s="17">
        <v>25.944800000000001</v>
      </c>
      <c r="G23" s="30">
        <v>0</v>
      </c>
      <c r="H23" s="17">
        <v>336</v>
      </c>
      <c r="I23" s="118">
        <v>0</v>
      </c>
    </row>
    <row r="24" spans="1:9">
      <c r="A24" s="249" t="s">
        <v>203</v>
      </c>
      <c r="B24" s="34">
        <v>22</v>
      </c>
      <c r="C24" s="34">
        <v>23</v>
      </c>
      <c r="D24" s="17"/>
      <c r="E24" s="32">
        <v>22.5</v>
      </c>
      <c r="F24" s="17">
        <v>28.099</v>
      </c>
      <c r="G24" s="30">
        <v>0</v>
      </c>
      <c r="H24" s="17">
        <v>447</v>
      </c>
      <c r="I24" s="118">
        <v>0</v>
      </c>
    </row>
    <row r="25" spans="1:9">
      <c r="A25" s="249" t="s">
        <v>203</v>
      </c>
      <c r="B25" s="34">
        <v>23</v>
      </c>
      <c r="C25" s="34">
        <v>24</v>
      </c>
      <c r="D25" s="17"/>
      <c r="E25" s="32">
        <v>23.5</v>
      </c>
      <c r="F25" s="17">
        <v>30.253299999999999</v>
      </c>
      <c r="G25" s="30">
        <v>3</v>
      </c>
      <c r="H25" s="17">
        <v>346</v>
      </c>
      <c r="I25" s="118">
        <v>0.86705202312138718</v>
      </c>
    </row>
    <row r="26" spans="1:9">
      <c r="A26" s="249" t="s">
        <v>203</v>
      </c>
      <c r="B26" s="34">
        <v>24</v>
      </c>
      <c r="C26" s="34">
        <v>25</v>
      </c>
      <c r="D26" s="17"/>
      <c r="E26" s="32">
        <v>24.5</v>
      </c>
      <c r="F26" s="17">
        <v>32.407499999999999</v>
      </c>
      <c r="G26" s="30">
        <v>3</v>
      </c>
      <c r="H26" s="17">
        <v>882</v>
      </c>
      <c r="I26" s="118">
        <v>0.3401360544217687</v>
      </c>
    </row>
    <row r="27" spans="1:9">
      <c r="A27" s="249" t="s">
        <v>203</v>
      </c>
      <c r="B27" s="34">
        <v>25</v>
      </c>
      <c r="C27" s="34">
        <v>26</v>
      </c>
      <c r="D27" s="17"/>
      <c r="E27" s="32">
        <v>25.5</v>
      </c>
      <c r="F27" s="17">
        <v>33.397300000000001</v>
      </c>
      <c r="G27" s="30">
        <v>0</v>
      </c>
      <c r="H27" s="17">
        <v>438</v>
      </c>
      <c r="I27" s="118">
        <v>0</v>
      </c>
    </row>
    <row r="28" spans="1:9">
      <c r="A28" s="249" t="s">
        <v>203</v>
      </c>
      <c r="B28" s="34">
        <v>26</v>
      </c>
      <c r="C28" s="34">
        <v>27</v>
      </c>
      <c r="D28" s="17"/>
      <c r="E28" s="32">
        <v>26.5</v>
      </c>
      <c r="F28" s="17">
        <v>34.387</v>
      </c>
      <c r="G28" s="30">
        <v>3</v>
      </c>
      <c r="H28" s="17">
        <v>301</v>
      </c>
      <c r="I28" s="118">
        <v>0.99667774086378735</v>
      </c>
    </row>
    <row r="29" spans="1:9">
      <c r="A29" s="249" t="s">
        <v>203</v>
      </c>
      <c r="B29" s="34">
        <v>27</v>
      </c>
      <c r="C29" s="34">
        <v>28</v>
      </c>
      <c r="D29" s="17"/>
      <c r="E29" s="32">
        <v>27.5</v>
      </c>
      <c r="F29" s="17">
        <v>35.376800000000003</v>
      </c>
      <c r="G29" s="30">
        <v>8</v>
      </c>
      <c r="H29" s="17">
        <v>501</v>
      </c>
      <c r="I29" s="118">
        <v>1.5968063872255487</v>
      </c>
    </row>
    <row r="30" spans="1:9">
      <c r="A30" s="249" t="s">
        <v>203</v>
      </c>
      <c r="B30" s="34">
        <v>28</v>
      </c>
      <c r="C30" s="34">
        <v>29</v>
      </c>
      <c r="D30" s="17"/>
      <c r="E30" s="32">
        <v>28.5</v>
      </c>
      <c r="F30" s="17">
        <v>36.366599999999998</v>
      </c>
      <c r="G30" s="30">
        <v>19</v>
      </c>
      <c r="H30" s="17">
        <v>502</v>
      </c>
      <c r="I30" s="118">
        <v>3.7848605577689245</v>
      </c>
    </row>
    <row r="31" spans="1:9">
      <c r="A31" s="249" t="s">
        <v>203</v>
      </c>
      <c r="B31" s="34">
        <v>29</v>
      </c>
      <c r="C31" s="34">
        <v>30</v>
      </c>
      <c r="D31" s="17"/>
      <c r="E31" s="32">
        <v>29.5</v>
      </c>
      <c r="F31" s="17">
        <v>37.356400000000001</v>
      </c>
      <c r="G31" s="30">
        <v>19</v>
      </c>
      <c r="H31" s="17">
        <v>302</v>
      </c>
      <c r="I31" s="118">
        <v>6.2913907284768218</v>
      </c>
    </row>
    <row r="32" spans="1:9">
      <c r="A32" s="249" t="s">
        <v>203</v>
      </c>
      <c r="B32" s="34">
        <v>30</v>
      </c>
      <c r="C32" s="34">
        <v>31</v>
      </c>
      <c r="D32" s="17"/>
      <c r="E32" s="32">
        <v>30.5</v>
      </c>
      <c r="F32" s="17">
        <v>38.3461</v>
      </c>
      <c r="G32" s="30">
        <v>110</v>
      </c>
      <c r="H32" s="17">
        <v>1283</v>
      </c>
      <c r="I32" s="118">
        <v>8.5736554949337496</v>
      </c>
    </row>
    <row r="33" spans="1:9">
      <c r="A33" s="249" t="s">
        <v>203</v>
      </c>
      <c r="B33" s="31">
        <v>31</v>
      </c>
      <c r="C33" s="31">
        <v>32</v>
      </c>
      <c r="D33" s="17"/>
      <c r="E33" s="32">
        <v>31.5</v>
      </c>
      <c r="F33" s="17">
        <v>39.335900000000002</v>
      </c>
      <c r="G33" s="30">
        <v>52</v>
      </c>
      <c r="H33" s="17">
        <v>307</v>
      </c>
      <c r="I33" s="118">
        <v>16.938110749185668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zoomScale="75" workbookViewId="0">
      <selection sqref="A1:A1048576"/>
    </sheetView>
  </sheetViews>
  <sheetFormatPr defaultColWidth="10.796875" defaultRowHeight="15.6"/>
  <cols>
    <col min="1" max="1" width="20.796875" style="20" customWidth="1"/>
    <col min="2" max="16384" width="10.796875" style="20"/>
  </cols>
  <sheetData>
    <row r="1" spans="1:10" ht="141">
      <c r="A1" s="9" t="s">
        <v>154</v>
      </c>
      <c r="B1" s="27" t="s">
        <v>128</v>
      </c>
      <c r="C1" s="10" t="s">
        <v>1</v>
      </c>
      <c r="D1" s="10" t="s">
        <v>2</v>
      </c>
      <c r="E1" s="11" t="s">
        <v>138</v>
      </c>
      <c r="F1" s="12" t="s">
        <v>104</v>
      </c>
      <c r="G1" s="12" t="s">
        <v>125</v>
      </c>
      <c r="H1" s="13" t="s">
        <v>106</v>
      </c>
      <c r="I1" s="14" t="s">
        <v>107</v>
      </c>
      <c r="J1" s="10" t="s">
        <v>108</v>
      </c>
    </row>
    <row r="2" spans="1:10">
      <c r="A2" s="17" t="s">
        <v>131</v>
      </c>
      <c r="B2" s="17">
        <v>1</v>
      </c>
      <c r="C2" s="17">
        <v>5</v>
      </c>
      <c r="D2" s="17">
        <v>7</v>
      </c>
      <c r="E2" s="17">
        <v>3</v>
      </c>
      <c r="F2" s="17"/>
      <c r="G2" s="118">
        <v>3.6360999999999999</v>
      </c>
      <c r="H2" s="29">
        <v>4</v>
      </c>
      <c r="I2" s="17">
        <v>52</v>
      </c>
      <c r="J2" s="118">
        <v>7.6923076923076898</v>
      </c>
    </row>
    <row r="3" spans="1:10">
      <c r="A3" s="17" t="s">
        <v>131</v>
      </c>
      <c r="B3" s="17">
        <v>1</v>
      </c>
      <c r="C3" s="17">
        <v>8</v>
      </c>
      <c r="D3" s="17">
        <v>10</v>
      </c>
      <c r="E3" s="17">
        <v>6</v>
      </c>
      <c r="F3" s="17"/>
      <c r="G3" s="118">
        <v>8.0399999999999991</v>
      </c>
      <c r="H3" s="29">
        <v>18</v>
      </c>
      <c r="I3" s="17">
        <v>59</v>
      </c>
      <c r="J3" s="118">
        <v>30.508474576271187</v>
      </c>
    </row>
    <row r="4" spans="1:10">
      <c r="A4" s="17" t="s">
        <v>131</v>
      </c>
      <c r="B4" s="17">
        <v>1</v>
      </c>
      <c r="C4" s="17">
        <v>10</v>
      </c>
      <c r="D4" s="17">
        <v>12</v>
      </c>
      <c r="E4" s="17">
        <v>8</v>
      </c>
      <c r="F4" s="17"/>
      <c r="G4" s="118">
        <v>8.3160000000000007</v>
      </c>
      <c r="H4" s="29">
        <v>12</v>
      </c>
      <c r="I4" s="17">
        <v>22</v>
      </c>
      <c r="J4" s="118">
        <v>54.54545454545454</v>
      </c>
    </row>
    <row r="5" spans="1:10">
      <c r="A5" s="17" t="s">
        <v>131</v>
      </c>
      <c r="B5" s="17">
        <v>1</v>
      </c>
      <c r="C5" s="17">
        <v>13</v>
      </c>
      <c r="D5" s="17">
        <v>15</v>
      </c>
      <c r="E5" s="17">
        <v>11</v>
      </c>
      <c r="F5" s="17"/>
      <c r="G5" s="118">
        <v>11.2561</v>
      </c>
      <c r="H5" s="29"/>
      <c r="I5" s="17">
        <v>82</v>
      </c>
      <c r="J5" s="118">
        <v>0</v>
      </c>
    </row>
    <row r="6" spans="1:10">
      <c r="A6" s="17" t="s">
        <v>131</v>
      </c>
      <c r="B6" s="17">
        <v>1</v>
      </c>
      <c r="C6" s="17">
        <v>15</v>
      </c>
      <c r="D6" s="17">
        <v>17</v>
      </c>
      <c r="E6" s="17">
        <v>13</v>
      </c>
      <c r="F6" s="17"/>
      <c r="G6" s="118">
        <v>12.1053</v>
      </c>
      <c r="H6" s="29">
        <v>6</v>
      </c>
      <c r="I6" s="17">
        <v>495</v>
      </c>
      <c r="J6" s="118">
        <v>1.2121212121212122</v>
      </c>
    </row>
    <row r="7" spans="1:10">
      <c r="A7" s="17" t="s">
        <v>131</v>
      </c>
      <c r="B7" s="17">
        <v>1</v>
      </c>
      <c r="C7" s="17">
        <v>17</v>
      </c>
      <c r="D7" s="17">
        <v>19</v>
      </c>
      <c r="E7" s="17">
        <v>15</v>
      </c>
      <c r="F7" s="17"/>
      <c r="G7" s="118">
        <v>13.3058</v>
      </c>
      <c r="H7" s="29">
        <v>2</v>
      </c>
      <c r="I7" s="17">
        <v>366</v>
      </c>
      <c r="J7" s="118">
        <v>0.54644808743169404</v>
      </c>
    </row>
    <row r="8" spans="1:10">
      <c r="A8" s="17" t="s">
        <v>131</v>
      </c>
      <c r="B8" s="17">
        <v>1</v>
      </c>
      <c r="C8" s="17">
        <v>20</v>
      </c>
      <c r="D8" s="17">
        <v>22</v>
      </c>
      <c r="E8" s="17">
        <v>18</v>
      </c>
      <c r="F8" s="17"/>
      <c r="G8" s="118">
        <v>18.8597</v>
      </c>
      <c r="H8" s="29"/>
      <c r="I8" s="17">
        <v>187</v>
      </c>
      <c r="J8" s="118">
        <v>0</v>
      </c>
    </row>
    <row r="9" spans="1:10">
      <c r="A9" s="17" t="s">
        <v>131</v>
      </c>
      <c r="B9" s="17">
        <v>1</v>
      </c>
      <c r="C9" s="17">
        <v>23</v>
      </c>
      <c r="D9" s="17">
        <v>25</v>
      </c>
      <c r="E9" s="17">
        <v>21</v>
      </c>
      <c r="F9" s="17"/>
      <c r="G9" s="118">
        <v>24.872499999999999</v>
      </c>
      <c r="H9" s="29">
        <v>1</v>
      </c>
      <c r="I9" s="17">
        <v>474</v>
      </c>
      <c r="J9" s="118">
        <v>0.21097046413502107</v>
      </c>
    </row>
    <row r="10" spans="1:10">
      <c r="A10" s="17" t="s">
        <v>131</v>
      </c>
      <c r="B10" s="17">
        <v>1</v>
      </c>
      <c r="C10" s="17">
        <v>27</v>
      </c>
      <c r="D10" s="17">
        <v>29</v>
      </c>
      <c r="E10" s="17">
        <v>25</v>
      </c>
      <c r="F10" s="17"/>
      <c r="G10" s="118">
        <v>32.936100000000003</v>
      </c>
      <c r="H10" s="29">
        <v>2</v>
      </c>
      <c r="I10" s="17">
        <v>1147</v>
      </c>
      <c r="J10" s="118">
        <v>0.17436791630340018</v>
      </c>
    </row>
    <row r="11" spans="1:10">
      <c r="A11" s="17" t="s">
        <v>131</v>
      </c>
      <c r="B11" s="17">
        <v>1</v>
      </c>
      <c r="C11" s="17">
        <v>30</v>
      </c>
      <c r="D11" s="17">
        <v>32</v>
      </c>
      <c r="E11" s="17">
        <v>28</v>
      </c>
      <c r="F11" s="17"/>
      <c r="G11" s="118">
        <v>36.015099999999997</v>
      </c>
      <c r="H11" s="29">
        <v>6</v>
      </c>
      <c r="I11" s="17">
        <v>186</v>
      </c>
      <c r="J11" s="118">
        <v>3.225806451612903</v>
      </c>
    </row>
    <row r="12" spans="1:10">
      <c r="A12" s="17" t="s">
        <v>131</v>
      </c>
      <c r="B12" s="17">
        <v>1</v>
      </c>
      <c r="C12" s="17">
        <v>33</v>
      </c>
      <c r="D12" s="17">
        <v>35</v>
      </c>
      <c r="E12" s="17">
        <v>31</v>
      </c>
      <c r="F12" s="17"/>
      <c r="G12" s="118">
        <v>39.094099999999997</v>
      </c>
      <c r="H12" s="29">
        <v>32</v>
      </c>
      <c r="I12" s="17">
        <v>558</v>
      </c>
      <c r="J12" s="118">
        <v>5.7347670250896057</v>
      </c>
    </row>
    <row r="13" spans="1:10">
      <c r="A13" s="17" t="s">
        <v>131</v>
      </c>
      <c r="B13" s="17">
        <v>1</v>
      </c>
      <c r="C13" s="17">
        <v>35</v>
      </c>
      <c r="D13" s="17">
        <v>37</v>
      </c>
      <c r="E13" s="17">
        <v>33</v>
      </c>
      <c r="F13" s="17"/>
      <c r="G13" s="118">
        <v>42.427599999999998</v>
      </c>
      <c r="H13" s="29">
        <v>124</v>
      </c>
      <c r="I13" s="17">
        <v>591</v>
      </c>
      <c r="J13" s="118">
        <v>20.98138747884941</v>
      </c>
    </row>
    <row r="14" spans="1:10">
      <c r="A14" s="17" t="s">
        <v>131</v>
      </c>
      <c r="B14" s="17">
        <v>1</v>
      </c>
      <c r="C14" s="17">
        <v>38</v>
      </c>
      <c r="D14" s="17">
        <v>40</v>
      </c>
      <c r="E14" s="17">
        <v>36</v>
      </c>
      <c r="F14" s="17"/>
      <c r="G14" s="118">
        <v>46.3919</v>
      </c>
      <c r="H14" s="29">
        <v>126</v>
      </c>
      <c r="I14" s="17">
        <v>508</v>
      </c>
      <c r="J14" s="118">
        <v>24.803149606299215</v>
      </c>
    </row>
    <row r="15" spans="1:10">
      <c r="A15" s="17" t="s">
        <v>131</v>
      </c>
      <c r="B15" s="17">
        <v>1</v>
      </c>
      <c r="C15" s="17">
        <v>40</v>
      </c>
      <c r="D15" s="17">
        <v>42</v>
      </c>
      <c r="E15" s="17">
        <v>38</v>
      </c>
      <c r="F15" s="17"/>
      <c r="G15" s="118">
        <v>49.034700000000001</v>
      </c>
      <c r="H15" s="29">
        <v>56</v>
      </c>
      <c r="I15" s="17">
        <v>126</v>
      </c>
      <c r="J15" s="118">
        <v>44.444444444444443</v>
      </c>
    </row>
    <row r="16" spans="1:10">
      <c r="A16" s="17" t="s">
        <v>131</v>
      </c>
      <c r="B16" s="17">
        <v>1</v>
      </c>
      <c r="C16" s="17">
        <v>43</v>
      </c>
      <c r="D16" s="17">
        <v>45</v>
      </c>
      <c r="E16" s="17">
        <v>41</v>
      </c>
      <c r="F16" s="17"/>
      <c r="G16" s="118">
        <v>52.999000000000002</v>
      </c>
      <c r="H16" s="29">
        <v>115</v>
      </c>
      <c r="I16" s="17">
        <v>191</v>
      </c>
      <c r="J16" s="118">
        <v>60.209424083769633</v>
      </c>
    </row>
    <row r="17" spans="1:10">
      <c r="A17" s="17" t="s">
        <v>131</v>
      </c>
      <c r="B17" s="17">
        <v>1</v>
      </c>
      <c r="C17" s="17">
        <v>47</v>
      </c>
      <c r="D17" s="17">
        <v>49</v>
      </c>
      <c r="E17" s="17">
        <v>45</v>
      </c>
      <c r="F17" s="17"/>
      <c r="G17" s="118">
        <v>58.284700000000001</v>
      </c>
      <c r="H17" s="29">
        <v>5</v>
      </c>
      <c r="I17" s="17">
        <v>31</v>
      </c>
      <c r="J17" s="118">
        <v>16.129032258064516</v>
      </c>
    </row>
    <row r="18" spans="1:10">
      <c r="A18" s="17" t="s">
        <v>131</v>
      </c>
      <c r="B18" s="17">
        <v>1</v>
      </c>
      <c r="C18" s="17">
        <v>50</v>
      </c>
      <c r="D18" s="17">
        <v>52</v>
      </c>
      <c r="E18" s="17">
        <v>48</v>
      </c>
      <c r="F18" s="17"/>
      <c r="G18" s="118">
        <v>62.248899999999999</v>
      </c>
      <c r="H18" s="29">
        <v>5</v>
      </c>
      <c r="I18" s="17">
        <v>40</v>
      </c>
      <c r="J18" s="118">
        <v>12.5</v>
      </c>
    </row>
    <row r="19" spans="1:10">
      <c r="A19" s="17" t="s">
        <v>131</v>
      </c>
      <c r="B19" s="17">
        <v>1</v>
      </c>
      <c r="C19" s="17">
        <v>53</v>
      </c>
      <c r="D19" s="17">
        <v>55</v>
      </c>
      <c r="E19" s="17">
        <v>51</v>
      </c>
      <c r="F19" s="17"/>
      <c r="G19" s="118">
        <v>66.213200000000001</v>
      </c>
      <c r="H19" s="29">
        <v>0</v>
      </c>
      <c r="I19" s="17">
        <v>113</v>
      </c>
      <c r="J19" s="118">
        <v>0</v>
      </c>
    </row>
    <row r="20" spans="1:10">
      <c r="A20" s="17" t="s">
        <v>131</v>
      </c>
      <c r="B20" s="17">
        <v>1</v>
      </c>
      <c r="C20" s="17">
        <v>55</v>
      </c>
      <c r="D20" s="17">
        <v>57</v>
      </c>
      <c r="E20" s="17">
        <v>53</v>
      </c>
      <c r="F20" s="17"/>
      <c r="G20" s="118">
        <v>68.855999999999995</v>
      </c>
      <c r="H20" s="29">
        <v>4</v>
      </c>
      <c r="I20" s="17">
        <v>75</v>
      </c>
      <c r="J20" s="118">
        <v>5.3333333333333339</v>
      </c>
    </row>
    <row r="21" spans="1:10">
      <c r="A21" s="17" t="s">
        <v>131</v>
      </c>
      <c r="B21" s="17">
        <v>1</v>
      </c>
      <c r="C21" s="17">
        <v>58</v>
      </c>
      <c r="D21" s="17">
        <v>60</v>
      </c>
      <c r="E21" s="17">
        <v>56</v>
      </c>
      <c r="F21" s="17"/>
      <c r="G21" s="118">
        <v>72.820300000000003</v>
      </c>
      <c r="H21" s="29"/>
      <c r="I21" s="17">
        <v>11</v>
      </c>
      <c r="J21" s="118">
        <v>0</v>
      </c>
    </row>
    <row r="22" spans="1:10">
      <c r="A22" s="17" t="s">
        <v>131</v>
      </c>
      <c r="B22" s="17">
        <v>1</v>
      </c>
      <c r="C22" s="17">
        <v>60</v>
      </c>
      <c r="D22" s="17">
        <v>62</v>
      </c>
      <c r="E22" s="17">
        <v>58</v>
      </c>
      <c r="F22" s="17"/>
      <c r="G22" s="118">
        <v>75.463200000000001</v>
      </c>
      <c r="H22" s="29"/>
      <c r="I22" s="17">
        <v>15</v>
      </c>
      <c r="J22" s="118">
        <v>0</v>
      </c>
    </row>
    <row r="23" spans="1:10">
      <c r="A23" s="17" t="s">
        <v>131</v>
      </c>
      <c r="B23" s="17">
        <v>1</v>
      </c>
      <c r="C23" s="17">
        <v>63</v>
      </c>
      <c r="D23" s="17">
        <v>65</v>
      </c>
      <c r="E23" s="17"/>
      <c r="F23" s="17"/>
      <c r="G23" s="118"/>
      <c r="H23" s="168"/>
      <c r="I23" s="17"/>
      <c r="J23" s="11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4"/>
  <sheetViews>
    <sheetView zoomScale="80" zoomScaleNormal="80" workbookViewId="0">
      <selection activeCell="B1" sqref="B1"/>
    </sheetView>
  </sheetViews>
  <sheetFormatPr defaultColWidth="10.796875" defaultRowHeight="15.6"/>
  <cols>
    <col min="1" max="2" width="22.796875" style="20" customWidth="1"/>
    <col min="3" max="10" width="10.796875" style="20"/>
    <col min="11" max="11" width="10.796875" style="172"/>
    <col min="12" max="16384" width="10.796875" style="20"/>
  </cols>
  <sheetData>
    <row r="1" spans="1:11" ht="141">
      <c r="A1" s="150" t="s">
        <v>0</v>
      </c>
      <c r="B1" s="151" t="s">
        <v>128</v>
      </c>
      <c r="C1" s="152" t="s">
        <v>1</v>
      </c>
      <c r="D1" s="152" t="s">
        <v>2</v>
      </c>
      <c r="E1" s="153" t="s">
        <v>8</v>
      </c>
      <c r="F1" s="154" t="s">
        <v>104</v>
      </c>
      <c r="G1" s="154" t="s">
        <v>125</v>
      </c>
      <c r="H1" s="154" t="s">
        <v>139</v>
      </c>
      <c r="I1" s="155" t="s">
        <v>106</v>
      </c>
      <c r="J1" s="156" t="s">
        <v>107</v>
      </c>
      <c r="K1" s="169" t="s">
        <v>108</v>
      </c>
    </row>
    <row r="2" spans="1:11">
      <c r="A2" s="157" t="s">
        <v>129</v>
      </c>
      <c r="B2" s="157">
        <v>1</v>
      </c>
      <c r="C2" s="157">
        <v>0</v>
      </c>
      <c r="D2" s="157">
        <v>2</v>
      </c>
      <c r="E2" s="157"/>
      <c r="F2" s="157"/>
      <c r="G2" s="157"/>
      <c r="H2" s="157"/>
      <c r="I2" s="157"/>
      <c r="J2" s="157">
        <v>0</v>
      </c>
      <c r="K2" s="170"/>
    </row>
    <row r="3" spans="1:11">
      <c r="A3" s="157" t="s">
        <v>129</v>
      </c>
      <c r="B3" s="157">
        <v>1</v>
      </c>
      <c r="C3" s="157">
        <v>10</v>
      </c>
      <c r="D3" s="157">
        <v>12</v>
      </c>
      <c r="E3" s="157"/>
      <c r="F3" s="157"/>
      <c r="G3" s="157"/>
      <c r="H3" s="157"/>
      <c r="I3" s="157"/>
      <c r="J3" s="157">
        <v>0</v>
      </c>
      <c r="K3" s="170"/>
    </row>
    <row r="4" spans="1:11">
      <c r="A4" s="157" t="s">
        <v>129</v>
      </c>
      <c r="B4" s="157">
        <v>1</v>
      </c>
      <c r="C4" s="157">
        <v>15</v>
      </c>
      <c r="D4" s="157">
        <v>17</v>
      </c>
      <c r="E4" s="157"/>
      <c r="F4" s="157"/>
      <c r="G4" s="157"/>
      <c r="H4" s="157"/>
      <c r="I4" s="157"/>
      <c r="J4" s="157"/>
      <c r="K4" s="170"/>
    </row>
    <row r="5" spans="1:11">
      <c r="A5" s="157" t="s">
        <v>129</v>
      </c>
      <c r="B5" s="157">
        <v>1</v>
      </c>
      <c r="C5" s="157">
        <v>20</v>
      </c>
      <c r="D5" s="157">
        <v>22</v>
      </c>
      <c r="E5" s="157"/>
      <c r="F5" s="157"/>
      <c r="G5" s="157"/>
      <c r="H5" s="157"/>
      <c r="I5" s="157"/>
      <c r="J5" s="157">
        <v>0</v>
      </c>
      <c r="K5" s="170"/>
    </row>
    <row r="6" spans="1:11">
      <c r="A6" s="157" t="s">
        <v>129</v>
      </c>
      <c r="B6" s="157">
        <v>1</v>
      </c>
      <c r="C6" s="157">
        <v>30</v>
      </c>
      <c r="D6" s="157">
        <v>32</v>
      </c>
      <c r="E6" s="157"/>
      <c r="F6" s="157"/>
      <c r="G6" s="157"/>
      <c r="H6" s="157"/>
      <c r="I6" s="157"/>
      <c r="J6" s="157">
        <v>0</v>
      </c>
      <c r="K6" s="170"/>
    </row>
    <row r="7" spans="1:11">
      <c r="A7" s="157" t="s">
        <v>129</v>
      </c>
      <c r="B7" s="157">
        <v>1</v>
      </c>
      <c r="C7" s="157">
        <v>35</v>
      </c>
      <c r="D7" s="157">
        <v>37</v>
      </c>
      <c r="E7" s="157"/>
      <c r="F7" s="157"/>
      <c r="G7" s="157"/>
      <c r="H7" s="157"/>
      <c r="I7" s="157"/>
      <c r="J7" s="157">
        <v>0</v>
      </c>
      <c r="K7" s="170"/>
    </row>
    <row r="8" spans="1:11">
      <c r="A8" s="157" t="s">
        <v>129</v>
      </c>
      <c r="B8" s="157">
        <v>1</v>
      </c>
      <c r="C8" s="157">
        <v>40</v>
      </c>
      <c r="D8" s="157">
        <v>42</v>
      </c>
      <c r="E8" s="157"/>
      <c r="F8" s="157"/>
      <c r="G8" s="157"/>
      <c r="H8" s="157"/>
      <c r="I8" s="157"/>
      <c r="J8" s="157">
        <v>0</v>
      </c>
      <c r="K8" s="170"/>
    </row>
    <row r="9" spans="1:11">
      <c r="A9" s="157" t="s">
        <v>129</v>
      </c>
      <c r="B9" s="157">
        <v>2</v>
      </c>
      <c r="C9" s="157">
        <v>0</v>
      </c>
      <c r="D9" s="157">
        <v>2</v>
      </c>
      <c r="E9" s="157"/>
      <c r="F9" s="157"/>
      <c r="G9" s="157"/>
      <c r="H9" s="157"/>
      <c r="I9" s="157"/>
      <c r="J9" s="157">
        <v>0</v>
      </c>
      <c r="K9" s="170"/>
    </row>
    <row r="10" spans="1:11">
      <c r="A10" s="157" t="s">
        <v>129</v>
      </c>
      <c r="B10" s="157">
        <v>2</v>
      </c>
      <c r="C10" s="157">
        <v>10</v>
      </c>
      <c r="D10" s="157">
        <v>12</v>
      </c>
      <c r="E10" s="157"/>
      <c r="F10" s="157"/>
      <c r="G10" s="157"/>
      <c r="H10" s="157"/>
      <c r="I10" s="157"/>
      <c r="J10" s="157">
        <v>0</v>
      </c>
      <c r="K10" s="170"/>
    </row>
    <row r="11" spans="1:11">
      <c r="A11" s="157" t="s">
        <v>129</v>
      </c>
      <c r="B11" s="157">
        <v>2</v>
      </c>
      <c r="C11" s="157">
        <v>15</v>
      </c>
      <c r="D11" s="157">
        <v>17</v>
      </c>
      <c r="E11" s="157"/>
      <c r="F11" s="157"/>
      <c r="G11" s="157"/>
      <c r="H11" s="157"/>
      <c r="I11" s="157"/>
      <c r="J11" s="157"/>
      <c r="K11" s="170"/>
    </row>
    <row r="12" spans="1:11">
      <c r="A12" s="157" t="s">
        <v>129</v>
      </c>
      <c r="B12" s="157">
        <v>2</v>
      </c>
      <c r="C12" s="157">
        <v>20</v>
      </c>
      <c r="D12" s="157">
        <v>22</v>
      </c>
      <c r="E12" s="157"/>
      <c r="F12" s="157"/>
      <c r="G12" s="157"/>
      <c r="H12" s="157"/>
      <c r="I12" s="157"/>
      <c r="J12" s="157">
        <v>0</v>
      </c>
      <c r="K12" s="170"/>
    </row>
    <row r="13" spans="1:11">
      <c r="A13" s="157" t="s">
        <v>129</v>
      </c>
      <c r="B13" s="157">
        <v>2</v>
      </c>
      <c r="C13" s="157">
        <v>30</v>
      </c>
      <c r="D13" s="157">
        <v>32</v>
      </c>
      <c r="E13" s="157"/>
      <c r="F13" s="157"/>
      <c r="G13" s="157"/>
      <c r="H13" s="157"/>
      <c r="I13" s="157"/>
      <c r="J13" s="157">
        <v>0</v>
      </c>
      <c r="K13" s="170"/>
    </row>
    <row r="14" spans="1:11">
      <c r="A14" s="157" t="s">
        <v>129</v>
      </c>
      <c r="B14" s="157">
        <v>2</v>
      </c>
      <c r="C14" s="157">
        <v>35</v>
      </c>
      <c r="D14" s="157">
        <v>37</v>
      </c>
      <c r="E14" s="157"/>
      <c r="F14" s="157"/>
      <c r="G14" s="157"/>
      <c r="H14" s="157"/>
      <c r="I14" s="157"/>
      <c r="J14" s="157">
        <v>0</v>
      </c>
      <c r="K14" s="170"/>
    </row>
    <row r="15" spans="1:11">
      <c r="A15" s="157" t="s">
        <v>129</v>
      </c>
      <c r="B15" s="157">
        <v>2</v>
      </c>
      <c r="C15" s="157">
        <v>40</v>
      </c>
      <c r="D15" s="157">
        <v>42</v>
      </c>
      <c r="E15" s="157"/>
      <c r="F15" s="157"/>
      <c r="G15" s="157"/>
      <c r="H15" s="157"/>
      <c r="I15" s="157"/>
      <c r="J15" s="157">
        <v>0</v>
      </c>
      <c r="K15" s="170"/>
    </row>
    <row r="16" spans="1:11">
      <c r="A16" s="157" t="s">
        <v>129</v>
      </c>
      <c r="B16" s="157">
        <v>2</v>
      </c>
      <c r="C16" s="157">
        <v>50</v>
      </c>
      <c r="D16" s="157">
        <v>52</v>
      </c>
      <c r="E16" s="157"/>
      <c r="F16" s="157"/>
      <c r="G16" s="157"/>
      <c r="H16" s="157"/>
      <c r="I16" s="157"/>
      <c r="J16" s="157">
        <v>0</v>
      </c>
      <c r="K16" s="170"/>
    </row>
    <row r="17" spans="1:11">
      <c r="A17" s="157" t="s">
        <v>129</v>
      </c>
      <c r="B17" s="157">
        <v>2</v>
      </c>
      <c r="C17" s="157">
        <v>55</v>
      </c>
      <c r="D17" s="157">
        <v>57</v>
      </c>
      <c r="E17" s="157"/>
      <c r="F17" s="157"/>
      <c r="G17" s="157"/>
      <c r="H17" s="157"/>
      <c r="I17" s="157"/>
      <c r="J17" s="157">
        <v>0</v>
      </c>
      <c r="K17" s="170"/>
    </row>
    <row r="18" spans="1:11">
      <c r="A18" s="157" t="s">
        <v>129</v>
      </c>
      <c r="B18" s="157">
        <v>2</v>
      </c>
      <c r="C18" s="157">
        <v>60</v>
      </c>
      <c r="D18" s="157">
        <v>62</v>
      </c>
      <c r="E18" s="157"/>
      <c r="F18" s="157"/>
      <c r="G18" s="157"/>
      <c r="H18" s="157"/>
      <c r="I18" s="157"/>
      <c r="J18" s="157">
        <v>0</v>
      </c>
      <c r="K18" s="170"/>
    </row>
    <row r="19" spans="1:11">
      <c r="A19" s="157" t="s">
        <v>129</v>
      </c>
      <c r="B19" s="157">
        <v>2</v>
      </c>
      <c r="C19" s="157">
        <v>70</v>
      </c>
      <c r="D19" s="157">
        <v>72</v>
      </c>
      <c r="E19" s="157"/>
      <c r="F19" s="157"/>
      <c r="G19" s="157"/>
      <c r="H19" s="157"/>
      <c r="I19" s="157"/>
      <c r="J19" s="157">
        <v>0</v>
      </c>
      <c r="K19" s="170"/>
    </row>
    <row r="20" spans="1:11">
      <c r="A20" s="157" t="s">
        <v>129</v>
      </c>
      <c r="B20" s="157">
        <v>2</v>
      </c>
      <c r="C20" s="157">
        <v>75</v>
      </c>
      <c r="D20" s="157">
        <v>77</v>
      </c>
      <c r="E20" s="157"/>
      <c r="F20" s="157"/>
      <c r="G20" s="157"/>
      <c r="H20" s="157"/>
      <c r="I20" s="157"/>
      <c r="J20" s="157"/>
      <c r="K20" s="170"/>
    </row>
    <row r="21" spans="1:11">
      <c r="A21" s="157" t="s">
        <v>129</v>
      </c>
      <c r="B21" s="157">
        <v>2</v>
      </c>
      <c r="C21" s="157">
        <v>80</v>
      </c>
      <c r="D21" s="157">
        <v>82</v>
      </c>
      <c r="E21" s="157"/>
      <c r="F21" s="157"/>
      <c r="G21" s="157"/>
      <c r="H21" s="157"/>
      <c r="I21" s="157"/>
      <c r="J21" s="157">
        <v>0</v>
      </c>
      <c r="K21" s="170"/>
    </row>
    <row r="22" spans="1:11">
      <c r="A22" s="157" t="s">
        <v>129</v>
      </c>
      <c r="B22" s="157">
        <v>2</v>
      </c>
      <c r="C22" s="157">
        <v>90</v>
      </c>
      <c r="D22" s="157">
        <v>92</v>
      </c>
      <c r="E22" s="157"/>
      <c r="F22" s="157"/>
      <c r="G22" s="157"/>
      <c r="H22" s="157"/>
      <c r="I22" s="157"/>
      <c r="J22" s="157">
        <v>0</v>
      </c>
      <c r="K22" s="170"/>
    </row>
    <row r="23" spans="1:11">
      <c r="A23" s="157" t="s">
        <v>129</v>
      </c>
      <c r="B23" s="157">
        <v>2</v>
      </c>
      <c r="C23" s="157">
        <v>95</v>
      </c>
      <c r="D23" s="157">
        <v>97</v>
      </c>
      <c r="E23" s="157"/>
      <c r="F23" s="157"/>
      <c r="G23" s="157"/>
      <c r="H23" s="157"/>
      <c r="I23" s="157"/>
      <c r="J23" s="157">
        <v>0</v>
      </c>
      <c r="K23" s="170"/>
    </row>
    <row r="24" spans="1:11">
      <c r="A24" s="157" t="s">
        <v>129</v>
      </c>
      <c r="B24" s="157">
        <v>2</v>
      </c>
      <c r="C24" s="157">
        <v>100</v>
      </c>
      <c r="D24" s="157">
        <v>102</v>
      </c>
      <c r="E24" s="157"/>
      <c r="F24" s="157"/>
      <c r="G24" s="157"/>
      <c r="H24" s="157"/>
      <c r="I24" s="157"/>
      <c r="J24" s="157">
        <v>0</v>
      </c>
      <c r="K24" s="170"/>
    </row>
    <row r="25" spans="1:11">
      <c r="A25" s="157" t="s">
        <v>129</v>
      </c>
      <c r="B25" s="157">
        <v>2</v>
      </c>
      <c r="C25" s="157">
        <v>110</v>
      </c>
      <c r="D25" s="157">
        <v>112</v>
      </c>
      <c r="E25" s="157"/>
      <c r="F25" s="157"/>
      <c r="G25" s="157"/>
      <c r="H25" s="157"/>
      <c r="I25" s="157"/>
      <c r="J25" s="157">
        <v>0</v>
      </c>
      <c r="K25" s="170"/>
    </row>
    <row r="26" spans="1:11">
      <c r="A26" s="157" t="s">
        <v>129</v>
      </c>
      <c r="B26" s="157">
        <v>2</v>
      </c>
      <c r="C26" s="157">
        <v>115</v>
      </c>
      <c r="D26" s="157">
        <v>117</v>
      </c>
      <c r="E26" s="157"/>
      <c r="F26" s="157"/>
      <c r="G26" s="157"/>
      <c r="H26" s="157"/>
      <c r="I26" s="157"/>
      <c r="J26" s="157">
        <v>0</v>
      </c>
      <c r="K26" s="170"/>
    </row>
    <row r="27" spans="1:11">
      <c r="A27" s="157" t="s">
        <v>129</v>
      </c>
      <c r="B27" s="157">
        <v>2</v>
      </c>
      <c r="C27" s="157">
        <v>120</v>
      </c>
      <c r="D27" s="157">
        <v>122</v>
      </c>
      <c r="E27" s="157"/>
      <c r="F27" s="157"/>
      <c r="G27" s="157"/>
      <c r="H27" s="157"/>
      <c r="I27" s="157"/>
      <c r="J27" s="157">
        <v>0</v>
      </c>
      <c r="K27" s="170"/>
    </row>
    <row r="28" spans="1:11">
      <c r="A28" s="157" t="s">
        <v>129</v>
      </c>
      <c r="B28" s="157">
        <v>2</v>
      </c>
      <c r="C28" s="157">
        <v>130</v>
      </c>
      <c r="D28" s="157">
        <v>132</v>
      </c>
      <c r="E28" s="157"/>
      <c r="F28" s="157"/>
      <c r="G28" s="157"/>
      <c r="H28" s="157"/>
      <c r="I28" s="157"/>
      <c r="J28" s="157">
        <v>0</v>
      </c>
      <c r="K28" s="170"/>
    </row>
    <row r="29" spans="1:11">
      <c r="A29" s="157" t="s">
        <v>129</v>
      </c>
      <c r="B29" s="157">
        <v>2</v>
      </c>
      <c r="C29" s="157">
        <v>135</v>
      </c>
      <c r="D29" s="157">
        <v>137</v>
      </c>
      <c r="E29" s="157"/>
      <c r="F29" s="157"/>
      <c r="G29" s="157"/>
      <c r="H29" s="157"/>
      <c r="I29" s="157"/>
      <c r="J29" s="157"/>
      <c r="K29" s="170"/>
    </row>
    <row r="30" spans="1:11">
      <c r="A30" s="157" t="s">
        <v>129</v>
      </c>
      <c r="B30" s="157">
        <v>2</v>
      </c>
      <c r="C30" s="157">
        <v>140</v>
      </c>
      <c r="D30" s="157">
        <v>142</v>
      </c>
      <c r="E30" s="157"/>
      <c r="F30" s="157"/>
      <c r="G30" s="157"/>
      <c r="H30" s="157"/>
      <c r="I30" s="157"/>
      <c r="J30" s="157">
        <v>0</v>
      </c>
      <c r="K30" s="170"/>
    </row>
    <row r="31" spans="1:11">
      <c r="A31" s="157" t="s">
        <v>129</v>
      </c>
      <c r="B31" s="157">
        <v>3</v>
      </c>
      <c r="C31" s="157">
        <v>0</v>
      </c>
      <c r="D31" s="157">
        <v>2</v>
      </c>
      <c r="E31" s="157"/>
      <c r="F31" s="157"/>
      <c r="G31" s="157"/>
      <c r="H31" s="157"/>
      <c r="I31" s="157"/>
      <c r="J31" s="157">
        <v>0</v>
      </c>
      <c r="K31" s="170"/>
    </row>
    <row r="32" spans="1:11">
      <c r="A32" s="157" t="s">
        <v>129</v>
      </c>
      <c r="B32" s="157">
        <v>3</v>
      </c>
      <c r="C32" s="157">
        <v>10</v>
      </c>
      <c r="D32" s="157">
        <v>12</v>
      </c>
      <c r="E32" s="157"/>
      <c r="F32" s="157"/>
      <c r="G32" s="157"/>
      <c r="H32" s="157"/>
      <c r="I32" s="157"/>
      <c r="J32" s="157">
        <v>0</v>
      </c>
      <c r="K32" s="170"/>
    </row>
    <row r="33" spans="1:11">
      <c r="A33" s="157" t="s">
        <v>129</v>
      </c>
      <c r="B33" s="157">
        <v>3</v>
      </c>
      <c r="C33" s="157">
        <v>15</v>
      </c>
      <c r="D33" s="157">
        <v>17</v>
      </c>
      <c r="E33" s="157"/>
      <c r="F33" s="157"/>
      <c r="G33" s="157"/>
      <c r="H33" s="157"/>
      <c r="I33" s="157"/>
      <c r="J33" s="157"/>
      <c r="K33" s="170"/>
    </row>
    <row r="34" spans="1:11">
      <c r="A34" s="157" t="s">
        <v>129</v>
      </c>
      <c r="B34" s="157">
        <v>3</v>
      </c>
      <c r="C34" s="157">
        <v>20</v>
      </c>
      <c r="D34" s="157">
        <v>22</v>
      </c>
      <c r="E34" s="157"/>
      <c r="F34" s="157"/>
      <c r="G34" s="157"/>
      <c r="H34" s="157"/>
      <c r="I34" s="157"/>
      <c r="J34" s="157">
        <v>0</v>
      </c>
      <c r="K34" s="170"/>
    </row>
    <row r="35" spans="1:11">
      <c r="A35" s="157" t="s">
        <v>129</v>
      </c>
      <c r="B35" s="157">
        <v>3</v>
      </c>
      <c r="C35" s="157">
        <v>30</v>
      </c>
      <c r="D35" s="157">
        <v>32</v>
      </c>
      <c r="E35" s="157"/>
      <c r="F35" s="157"/>
      <c r="G35" s="157"/>
      <c r="H35" s="157"/>
      <c r="I35" s="157"/>
      <c r="J35" s="157">
        <v>1</v>
      </c>
      <c r="K35" s="170"/>
    </row>
    <row r="36" spans="1:11">
      <c r="A36" s="157" t="s">
        <v>129</v>
      </c>
      <c r="B36" s="157">
        <v>3</v>
      </c>
      <c r="C36" s="157">
        <v>35</v>
      </c>
      <c r="D36" s="157">
        <v>37</v>
      </c>
      <c r="E36" s="157"/>
      <c r="F36" s="157"/>
      <c r="G36" s="157"/>
      <c r="H36" s="157"/>
      <c r="I36" s="157"/>
      <c r="J36" s="157"/>
      <c r="K36" s="170"/>
    </row>
    <row r="37" spans="1:11">
      <c r="A37" s="157" t="s">
        <v>129</v>
      </c>
      <c r="B37" s="157">
        <v>3</v>
      </c>
      <c r="C37" s="157">
        <v>40</v>
      </c>
      <c r="D37" s="157">
        <v>42</v>
      </c>
      <c r="E37" s="157"/>
      <c r="F37" s="157"/>
      <c r="G37" s="157"/>
      <c r="H37" s="157"/>
      <c r="I37" s="157"/>
      <c r="J37" s="157">
        <v>0</v>
      </c>
      <c r="K37" s="170"/>
    </row>
    <row r="38" spans="1:11">
      <c r="A38" s="157" t="s">
        <v>129</v>
      </c>
      <c r="B38" s="157">
        <v>3</v>
      </c>
      <c r="C38" s="157">
        <v>50</v>
      </c>
      <c r="D38" s="157">
        <v>52</v>
      </c>
      <c r="E38" s="157"/>
      <c r="F38" s="157"/>
      <c r="G38" s="157"/>
      <c r="H38" s="157"/>
      <c r="I38" s="157"/>
      <c r="J38" s="157">
        <v>0</v>
      </c>
      <c r="K38" s="170"/>
    </row>
    <row r="39" spans="1:11">
      <c r="A39" s="157" t="s">
        <v>129</v>
      </c>
      <c r="B39" s="157">
        <v>3</v>
      </c>
      <c r="C39" s="157">
        <v>55</v>
      </c>
      <c r="D39" s="157">
        <v>57</v>
      </c>
      <c r="E39" s="157"/>
      <c r="F39" s="157"/>
      <c r="G39" s="157"/>
      <c r="H39" s="157"/>
      <c r="I39" s="157"/>
      <c r="J39" s="157"/>
      <c r="K39" s="170"/>
    </row>
    <row r="40" spans="1:11">
      <c r="A40" s="157" t="s">
        <v>129</v>
      </c>
      <c r="B40" s="157">
        <v>3</v>
      </c>
      <c r="C40" s="157">
        <v>60</v>
      </c>
      <c r="D40" s="157">
        <v>62</v>
      </c>
      <c r="E40" s="157"/>
      <c r="F40" s="157"/>
      <c r="G40" s="157"/>
      <c r="H40" s="157"/>
      <c r="I40" s="157"/>
      <c r="J40" s="157">
        <v>0</v>
      </c>
      <c r="K40" s="170"/>
    </row>
    <row r="41" spans="1:11">
      <c r="A41" s="157" t="s">
        <v>129</v>
      </c>
      <c r="B41" s="157">
        <v>3</v>
      </c>
      <c r="C41" s="157">
        <v>70</v>
      </c>
      <c r="D41" s="157">
        <v>72</v>
      </c>
      <c r="E41" s="157"/>
      <c r="F41" s="157"/>
      <c r="G41" s="157"/>
      <c r="H41" s="157"/>
      <c r="I41" s="157"/>
      <c r="J41" s="157">
        <v>0</v>
      </c>
      <c r="K41" s="170"/>
    </row>
    <row r="42" spans="1:11">
      <c r="A42" s="157" t="s">
        <v>129</v>
      </c>
      <c r="B42" s="157">
        <v>3</v>
      </c>
      <c r="C42" s="157">
        <v>75</v>
      </c>
      <c r="D42" s="157">
        <v>77</v>
      </c>
      <c r="E42" s="157"/>
      <c r="F42" s="157"/>
      <c r="G42" s="157"/>
      <c r="H42" s="157"/>
      <c r="I42" s="157"/>
      <c r="J42" s="157"/>
      <c r="K42" s="170"/>
    </row>
    <row r="43" spans="1:11">
      <c r="A43" s="157" t="s">
        <v>129</v>
      </c>
      <c r="B43" s="157">
        <v>3</v>
      </c>
      <c r="C43" s="157">
        <v>80</v>
      </c>
      <c r="D43" s="157">
        <v>82</v>
      </c>
      <c r="E43" s="157"/>
      <c r="F43" s="157"/>
      <c r="G43" s="157"/>
      <c r="H43" s="157"/>
      <c r="I43" s="157"/>
      <c r="J43" s="157">
        <v>0</v>
      </c>
      <c r="K43" s="170"/>
    </row>
    <row r="44" spans="1:11">
      <c r="A44" s="157" t="s">
        <v>129</v>
      </c>
      <c r="B44" s="157">
        <v>3</v>
      </c>
      <c r="C44" s="157">
        <v>90</v>
      </c>
      <c r="D44" s="157">
        <v>92</v>
      </c>
      <c r="E44" s="157"/>
      <c r="F44" s="157"/>
      <c r="G44" s="157"/>
      <c r="H44" s="157"/>
      <c r="I44" s="157"/>
      <c r="J44" s="157">
        <v>0</v>
      </c>
      <c r="K44" s="170"/>
    </row>
    <row r="45" spans="1:11">
      <c r="A45" s="157" t="s">
        <v>129</v>
      </c>
      <c r="B45" s="157">
        <v>3</v>
      </c>
      <c r="C45" s="157">
        <v>95</v>
      </c>
      <c r="D45" s="157">
        <v>97</v>
      </c>
      <c r="E45" s="157"/>
      <c r="F45" s="157"/>
      <c r="G45" s="157"/>
      <c r="H45" s="157"/>
      <c r="I45" s="157"/>
      <c r="J45" s="157"/>
      <c r="K45" s="170"/>
    </row>
    <row r="46" spans="1:11">
      <c r="A46" s="157" t="s">
        <v>129</v>
      </c>
      <c r="B46" s="157">
        <v>3</v>
      </c>
      <c r="C46" s="157">
        <v>100</v>
      </c>
      <c r="D46" s="157">
        <v>102</v>
      </c>
      <c r="E46" s="157"/>
      <c r="F46" s="157"/>
      <c r="G46" s="157"/>
      <c r="H46" s="157"/>
      <c r="I46" s="157"/>
      <c r="J46" s="157">
        <v>0</v>
      </c>
      <c r="K46" s="170"/>
    </row>
    <row r="47" spans="1:11">
      <c r="A47" s="157" t="s">
        <v>129</v>
      </c>
      <c r="B47" s="157">
        <v>3</v>
      </c>
      <c r="C47" s="157">
        <v>110</v>
      </c>
      <c r="D47" s="157">
        <v>112</v>
      </c>
      <c r="E47" s="157"/>
      <c r="F47" s="157"/>
      <c r="G47" s="157"/>
      <c r="H47" s="157"/>
      <c r="I47" s="157"/>
      <c r="J47" s="157">
        <v>0</v>
      </c>
      <c r="K47" s="170"/>
    </row>
    <row r="48" spans="1:11">
      <c r="A48" s="157" t="s">
        <v>129</v>
      </c>
      <c r="B48" s="157">
        <v>3</v>
      </c>
      <c r="C48" s="157">
        <v>115</v>
      </c>
      <c r="D48" s="157">
        <v>117</v>
      </c>
      <c r="E48" s="157"/>
      <c r="F48" s="157"/>
      <c r="G48" s="157"/>
      <c r="H48" s="157"/>
      <c r="I48" s="157"/>
      <c r="J48" s="157"/>
      <c r="K48" s="170"/>
    </row>
    <row r="49" spans="1:11">
      <c r="A49" s="157" t="s">
        <v>129</v>
      </c>
      <c r="B49" s="157">
        <v>3</v>
      </c>
      <c r="C49" s="157">
        <v>120</v>
      </c>
      <c r="D49" s="157">
        <v>122</v>
      </c>
      <c r="E49" s="157"/>
      <c r="F49" s="157"/>
      <c r="G49" s="157"/>
      <c r="H49" s="157"/>
      <c r="I49" s="157"/>
      <c r="J49" s="157">
        <v>0</v>
      </c>
      <c r="K49" s="170"/>
    </row>
    <row r="50" spans="1:11">
      <c r="A50" s="157" t="s">
        <v>129</v>
      </c>
      <c r="B50" s="157">
        <v>3</v>
      </c>
      <c r="C50" s="157">
        <v>130</v>
      </c>
      <c r="D50" s="157">
        <v>132</v>
      </c>
      <c r="E50" s="157"/>
      <c r="F50" s="157"/>
      <c r="G50" s="157"/>
      <c r="H50" s="157"/>
      <c r="I50" s="157"/>
      <c r="J50" s="157">
        <v>0</v>
      </c>
      <c r="K50" s="170"/>
    </row>
    <row r="51" spans="1:11">
      <c r="A51" s="157" t="s">
        <v>129</v>
      </c>
      <c r="B51" s="157">
        <v>3</v>
      </c>
      <c r="C51" s="157">
        <v>135</v>
      </c>
      <c r="D51" s="157">
        <v>137</v>
      </c>
      <c r="E51" s="157"/>
      <c r="F51" s="157"/>
      <c r="G51" s="157"/>
      <c r="H51" s="157"/>
      <c r="I51" s="157"/>
      <c r="J51" s="157"/>
      <c r="K51" s="170"/>
    </row>
    <row r="52" spans="1:11">
      <c r="A52" s="157" t="s">
        <v>129</v>
      </c>
      <c r="B52" s="157">
        <v>3</v>
      </c>
      <c r="C52" s="157">
        <v>140</v>
      </c>
      <c r="D52" s="157">
        <v>142</v>
      </c>
      <c r="E52" s="157"/>
      <c r="F52" s="157"/>
      <c r="G52" s="157"/>
      <c r="H52" s="157"/>
      <c r="I52" s="157"/>
      <c r="J52" s="157">
        <v>0</v>
      </c>
      <c r="K52" s="170"/>
    </row>
    <row r="53" spans="1:11">
      <c r="A53" s="157" t="s">
        <v>129</v>
      </c>
      <c r="B53" s="157">
        <v>4</v>
      </c>
      <c r="C53" s="157">
        <v>0</v>
      </c>
      <c r="D53" s="157">
        <v>2</v>
      </c>
      <c r="E53" s="157">
        <v>352</v>
      </c>
      <c r="F53" s="157"/>
      <c r="G53" s="157">
        <v>2967.8</v>
      </c>
      <c r="H53" s="157">
        <v>276.89999999999998</v>
      </c>
      <c r="I53" s="158"/>
      <c r="J53" s="157">
        <v>2</v>
      </c>
      <c r="K53" s="171">
        <v>0</v>
      </c>
    </row>
    <row r="54" spans="1:11">
      <c r="A54" s="157" t="s">
        <v>129</v>
      </c>
      <c r="B54" s="157">
        <v>4</v>
      </c>
      <c r="C54" s="157">
        <v>5</v>
      </c>
      <c r="D54" s="157">
        <v>7</v>
      </c>
      <c r="E54" s="157">
        <v>357</v>
      </c>
      <c r="F54" s="157"/>
      <c r="G54" s="157">
        <v>3012.1</v>
      </c>
      <c r="H54" s="157">
        <v>288.10000000000002</v>
      </c>
      <c r="I54" s="158"/>
      <c r="J54" s="157">
        <v>0</v>
      </c>
      <c r="K54" s="171"/>
    </row>
    <row r="55" spans="1:11">
      <c r="A55" s="157" t="s">
        <v>129</v>
      </c>
      <c r="B55" s="157">
        <v>4</v>
      </c>
      <c r="C55" s="157">
        <v>10</v>
      </c>
      <c r="D55" s="157">
        <v>12</v>
      </c>
      <c r="E55" s="157">
        <v>362</v>
      </c>
      <c r="F55" s="157"/>
      <c r="G55" s="157">
        <v>3056.4</v>
      </c>
      <c r="H55" s="157">
        <v>299.3</v>
      </c>
      <c r="I55" s="158"/>
      <c r="J55" s="157">
        <v>23</v>
      </c>
      <c r="K55" s="171">
        <v>0</v>
      </c>
    </row>
    <row r="56" spans="1:11">
      <c r="A56" s="157" t="s">
        <v>129</v>
      </c>
      <c r="B56" s="157">
        <v>4</v>
      </c>
      <c r="C56" s="157">
        <v>15</v>
      </c>
      <c r="D56" s="157">
        <v>17</v>
      </c>
      <c r="E56" s="157">
        <v>367</v>
      </c>
      <c r="F56" s="157"/>
      <c r="G56" s="157">
        <v>3100.8</v>
      </c>
      <c r="H56" s="157">
        <v>310.5</v>
      </c>
      <c r="I56" s="158"/>
      <c r="J56" s="157">
        <v>13</v>
      </c>
      <c r="K56" s="171">
        <v>0</v>
      </c>
    </row>
    <row r="57" spans="1:11">
      <c r="A57" s="157" t="s">
        <v>129</v>
      </c>
      <c r="B57" s="157">
        <v>4</v>
      </c>
      <c r="C57" s="157">
        <v>20</v>
      </c>
      <c r="D57" s="157">
        <v>22</v>
      </c>
      <c r="E57" s="157">
        <v>372</v>
      </c>
      <c r="F57" s="157"/>
      <c r="G57" s="157">
        <v>3145.1</v>
      </c>
      <c r="H57" s="157">
        <v>321.7</v>
      </c>
      <c r="I57" s="158"/>
      <c r="J57" s="157">
        <v>0</v>
      </c>
      <c r="K57" s="171"/>
    </row>
    <row r="58" spans="1:11">
      <c r="A58" s="157" t="s">
        <v>129</v>
      </c>
      <c r="B58" s="157">
        <v>4</v>
      </c>
      <c r="C58" s="157">
        <v>25</v>
      </c>
      <c r="D58" s="157">
        <v>27</v>
      </c>
      <c r="E58" s="157">
        <v>377</v>
      </c>
      <c r="F58" s="157"/>
      <c r="G58" s="157">
        <v>3189.4</v>
      </c>
      <c r="H58" s="157">
        <v>332.9</v>
      </c>
      <c r="I58" s="158"/>
      <c r="J58" s="157">
        <v>0</v>
      </c>
      <c r="K58" s="171"/>
    </row>
    <row r="59" spans="1:11">
      <c r="A59" s="157" t="s">
        <v>129</v>
      </c>
      <c r="B59" s="157">
        <v>4</v>
      </c>
      <c r="C59" s="157">
        <v>30</v>
      </c>
      <c r="D59" s="157">
        <v>32</v>
      </c>
      <c r="E59" s="157">
        <v>382</v>
      </c>
      <c r="F59" s="157"/>
      <c r="G59" s="157">
        <v>3233.7</v>
      </c>
      <c r="H59" s="157">
        <v>344.1</v>
      </c>
      <c r="I59" s="158"/>
      <c r="J59" s="157">
        <v>0</v>
      </c>
      <c r="K59" s="171"/>
    </row>
    <row r="60" spans="1:11">
      <c r="A60" s="157" t="s">
        <v>129</v>
      </c>
      <c r="B60" s="157">
        <v>4</v>
      </c>
      <c r="C60" s="157">
        <v>35</v>
      </c>
      <c r="D60" s="157">
        <v>37</v>
      </c>
      <c r="E60" s="157">
        <v>387</v>
      </c>
      <c r="F60" s="157"/>
      <c r="G60" s="157">
        <v>3278.1</v>
      </c>
      <c r="H60" s="157">
        <v>355.3</v>
      </c>
      <c r="I60" s="158"/>
      <c r="J60" s="157">
        <v>0</v>
      </c>
      <c r="K60" s="171"/>
    </row>
    <row r="61" spans="1:11">
      <c r="A61" s="157" t="s">
        <v>129</v>
      </c>
      <c r="B61" s="157">
        <v>4</v>
      </c>
      <c r="C61" s="157">
        <v>40</v>
      </c>
      <c r="D61" s="157">
        <v>42</v>
      </c>
      <c r="E61" s="157">
        <v>392</v>
      </c>
      <c r="F61" s="157"/>
      <c r="G61" s="157">
        <v>3322.4</v>
      </c>
      <c r="H61" s="157">
        <v>366.5</v>
      </c>
      <c r="I61" s="158"/>
      <c r="J61" s="157">
        <v>0</v>
      </c>
      <c r="K61" s="171"/>
    </row>
    <row r="62" spans="1:11">
      <c r="A62" s="157" t="s">
        <v>129</v>
      </c>
      <c r="B62" s="157">
        <v>4</v>
      </c>
      <c r="C62" s="157">
        <v>45</v>
      </c>
      <c r="D62" s="157">
        <v>47</v>
      </c>
      <c r="E62" s="157">
        <v>397</v>
      </c>
      <c r="F62" s="157"/>
      <c r="G62" s="157">
        <v>3366.7</v>
      </c>
      <c r="H62" s="157">
        <v>377.7</v>
      </c>
      <c r="I62" s="158"/>
      <c r="J62" s="157">
        <v>2</v>
      </c>
      <c r="K62" s="171">
        <v>0</v>
      </c>
    </row>
    <row r="63" spans="1:11">
      <c r="A63" s="157" t="s">
        <v>129</v>
      </c>
      <c r="B63" s="157">
        <v>4</v>
      </c>
      <c r="C63" s="157">
        <v>50</v>
      </c>
      <c r="D63" s="157">
        <v>52</v>
      </c>
      <c r="E63" s="157">
        <v>402</v>
      </c>
      <c r="F63" s="157"/>
      <c r="G63" s="157">
        <v>10749</v>
      </c>
      <c r="H63" s="157">
        <v>310.8</v>
      </c>
      <c r="I63" s="158"/>
      <c r="J63" s="157">
        <v>0</v>
      </c>
      <c r="K63" s="171"/>
    </row>
    <row r="64" spans="1:11">
      <c r="A64" s="157" t="s">
        <v>129</v>
      </c>
      <c r="B64" s="157">
        <v>4</v>
      </c>
      <c r="C64" s="157">
        <v>55</v>
      </c>
      <c r="D64" s="157">
        <v>57</v>
      </c>
      <c r="E64" s="157">
        <v>407</v>
      </c>
      <c r="F64" s="157"/>
      <c r="G64" s="157">
        <v>10800</v>
      </c>
      <c r="H64" s="157">
        <v>289.2</v>
      </c>
      <c r="I64" s="158"/>
      <c r="J64" s="157">
        <v>0</v>
      </c>
      <c r="K64" s="171"/>
    </row>
    <row r="65" spans="1:11">
      <c r="A65" s="157" t="s">
        <v>129</v>
      </c>
      <c r="B65" s="157">
        <v>4</v>
      </c>
      <c r="C65" s="157">
        <v>60</v>
      </c>
      <c r="D65" s="157">
        <v>62</v>
      </c>
      <c r="E65" s="157">
        <v>412</v>
      </c>
      <c r="F65" s="157"/>
      <c r="G65" s="157">
        <v>10851.1</v>
      </c>
      <c r="H65" s="157">
        <v>267.60000000000002</v>
      </c>
      <c r="I65" s="158"/>
      <c r="J65" s="157">
        <v>1</v>
      </c>
      <c r="K65" s="171">
        <v>0</v>
      </c>
    </row>
    <row r="66" spans="1:11">
      <c r="A66" s="157" t="s">
        <v>129</v>
      </c>
      <c r="B66" s="157">
        <v>4</v>
      </c>
      <c r="C66" s="157">
        <v>65</v>
      </c>
      <c r="D66" s="157">
        <v>67</v>
      </c>
      <c r="E66" s="157">
        <v>417</v>
      </c>
      <c r="F66" s="157"/>
      <c r="G66" s="157">
        <v>10902.2</v>
      </c>
      <c r="H66" s="157">
        <v>245.9</v>
      </c>
      <c r="I66" s="158"/>
      <c r="J66" s="157">
        <v>2</v>
      </c>
      <c r="K66" s="171">
        <v>0</v>
      </c>
    </row>
    <row r="67" spans="1:11">
      <c r="A67" s="157" t="s">
        <v>129</v>
      </c>
      <c r="B67" s="157">
        <v>4</v>
      </c>
      <c r="C67" s="157">
        <v>70</v>
      </c>
      <c r="D67" s="157">
        <v>72</v>
      </c>
      <c r="E67" s="157">
        <v>422</v>
      </c>
      <c r="F67" s="157"/>
      <c r="G67" s="157">
        <v>10952.7</v>
      </c>
      <c r="H67" s="157">
        <v>236.5</v>
      </c>
      <c r="I67" s="158"/>
      <c r="J67" s="157">
        <v>1</v>
      </c>
      <c r="K67" s="171">
        <v>0</v>
      </c>
    </row>
    <row r="68" spans="1:11">
      <c r="A68" s="157" t="s">
        <v>129</v>
      </c>
      <c r="B68" s="157">
        <v>4</v>
      </c>
      <c r="C68" s="157">
        <v>75</v>
      </c>
      <c r="D68" s="157">
        <v>77</v>
      </c>
      <c r="E68" s="157">
        <v>427</v>
      </c>
      <c r="F68" s="157"/>
      <c r="G68" s="157">
        <v>11003.1</v>
      </c>
      <c r="H68" s="157">
        <v>227.1</v>
      </c>
      <c r="I68" s="158"/>
      <c r="J68" s="157">
        <v>3</v>
      </c>
      <c r="K68" s="171">
        <v>0</v>
      </c>
    </row>
    <row r="69" spans="1:11">
      <c r="A69" s="157" t="s">
        <v>129</v>
      </c>
      <c r="B69" s="157">
        <v>4</v>
      </c>
      <c r="C69" s="157">
        <v>80</v>
      </c>
      <c r="D69" s="157">
        <v>82</v>
      </c>
      <c r="E69" s="157">
        <v>432</v>
      </c>
      <c r="F69" s="157"/>
      <c r="G69" s="157">
        <v>11053.6</v>
      </c>
      <c r="H69" s="157">
        <v>217.7</v>
      </c>
      <c r="I69" s="158"/>
      <c r="J69" s="157">
        <v>7</v>
      </c>
      <c r="K69" s="171">
        <v>0</v>
      </c>
    </row>
    <row r="70" spans="1:11">
      <c r="A70" s="157" t="s">
        <v>129</v>
      </c>
      <c r="B70" s="157">
        <v>4</v>
      </c>
      <c r="C70" s="157">
        <v>85</v>
      </c>
      <c r="D70" s="157">
        <v>87</v>
      </c>
      <c r="E70" s="157">
        <v>437</v>
      </c>
      <c r="F70" s="157"/>
      <c r="G70" s="157">
        <v>11104.1</v>
      </c>
      <c r="H70" s="157">
        <v>208.3</v>
      </c>
      <c r="I70" s="158"/>
      <c r="J70" s="157">
        <v>0</v>
      </c>
      <c r="K70" s="171"/>
    </row>
    <row r="71" spans="1:11">
      <c r="A71" s="157" t="s">
        <v>129</v>
      </c>
      <c r="B71" s="157">
        <v>4</v>
      </c>
      <c r="C71" s="157">
        <v>90</v>
      </c>
      <c r="D71" s="157">
        <v>92</v>
      </c>
      <c r="E71" s="157">
        <v>442</v>
      </c>
      <c r="F71" s="157"/>
      <c r="G71" s="157">
        <v>11154.6</v>
      </c>
      <c r="H71" s="157">
        <v>198.9</v>
      </c>
      <c r="I71" s="158"/>
      <c r="J71" s="157">
        <v>21</v>
      </c>
      <c r="K71" s="171">
        <v>0</v>
      </c>
    </row>
    <row r="72" spans="1:11">
      <c r="A72" s="157" t="s">
        <v>129</v>
      </c>
      <c r="B72" s="157">
        <v>4</v>
      </c>
      <c r="C72" s="157">
        <v>95</v>
      </c>
      <c r="D72" s="157">
        <v>97</v>
      </c>
      <c r="E72" s="157">
        <v>447</v>
      </c>
      <c r="F72" s="157"/>
      <c r="G72" s="157">
        <v>11205.1</v>
      </c>
      <c r="H72" s="157">
        <v>189.5</v>
      </c>
      <c r="I72" s="158"/>
      <c r="J72" s="157">
        <v>0</v>
      </c>
      <c r="K72" s="171"/>
    </row>
    <row r="73" spans="1:11">
      <c r="A73" s="157" t="s">
        <v>129</v>
      </c>
      <c r="B73" s="157">
        <v>4</v>
      </c>
      <c r="C73" s="157">
        <v>100</v>
      </c>
      <c r="D73" s="157">
        <v>102</v>
      </c>
      <c r="E73" s="157">
        <v>452</v>
      </c>
      <c r="F73" s="157"/>
      <c r="G73" s="157">
        <v>11255.6</v>
      </c>
      <c r="H73" s="157">
        <v>180.1</v>
      </c>
      <c r="I73" s="158"/>
      <c r="J73" s="157">
        <v>3</v>
      </c>
      <c r="K73" s="171">
        <v>0</v>
      </c>
    </row>
    <row r="74" spans="1:11">
      <c r="A74" s="157" t="s">
        <v>129</v>
      </c>
      <c r="B74" s="157">
        <v>4</v>
      </c>
      <c r="C74" s="157">
        <v>105</v>
      </c>
      <c r="D74" s="157">
        <v>107</v>
      </c>
      <c r="E74" s="157">
        <v>457</v>
      </c>
      <c r="F74" s="157"/>
      <c r="G74" s="157">
        <v>11306.1</v>
      </c>
      <c r="H74" s="157">
        <v>170.7</v>
      </c>
      <c r="I74" s="158"/>
      <c r="J74" s="157">
        <v>8</v>
      </c>
      <c r="K74" s="171">
        <v>0</v>
      </c>
    </row>
    <row r="75" spans="1:11">
      <c r="A75" s="157" t="s">
        <v>129</v>
      </c>
      <c r="B75" s="157">
        <v>4</v>
      </c>
      <c r="C75" s="157">
        <v>110</v>
      </c>
      <c r="D75" s="157">
        <v>112</v>
      </c>
      <c r="E75" s="157">
        <v>462</v>
      </c>
      <c r="F75" s="157"/>
      <c r="G75" s="157">
        <v>11356.6</v>
      </c>
      <c r="H75" s="157">
        <v>161.30000000000001</v>
      </c>
      <c r="I75" s="158">
        <v>1</v>
      </c>
      <c r="J75" s="157">
        <v>29</v>
      </c>
      <c r="K75" s="171">
        <v>3.4483000000000001</v>
      </c>
    </row>
    <row r="76" spans="1:11">
      <c r="A76" s="157" t="s">
        <v>129</v>
      </c>
      <c r="B76" s="157">
        <v>4</v>
      </c>
      <c r="C76" s="157">
        <v>115</v>
      </c>
      <c r="D76" s="157">
        <v>117</v>
      </c>
      <c r="E76" s="157">
        <v>467</v>
      </c>
      <c r="F76" s="157"/>
      <c r="G76" s="157">
        <v>11407.1</v>
      </c>
      <c r="H76" s="157">
        <v>151.80000000000001</v>
      </c>
      <c r="I76" s="158"/>
      <c r="J76" s="157">
        <v>18</v>
      </c>
      <c r="K76" s="171">
        <v>0</v>
      </c>
    </row>
    <row r="77" spans="1:11">
      <c r="A77" s="157" t="s">
        <v>129</v>
      </c>
      <c r="B77" s="157">
        <v>5</v>
      </c>
      <c r="C77" s="157">
        <v>0</v>
      </c>
      <c r="D77" s="157">
        <v>2</v>
      </c>
      <c r="E77" s="157">
        <v>474</v>
      </c>
      <c r="F77" s="157"/>
      <c r="G77" s="157">
        <v>11477.5</v>
      </c>
      <c r="H77" s="157">
        <v>166.3</v>
      </c>
      <c r="I77" s="158"/>
      <c r="J77" s="157"/>
      <c r="K77" s="171"/>
    </row>
    <row r="78" spans="1:11">
      <c r="A78" s="157" t="s">
        <v>129</v>
      </c>
      <c r="B78" s="157">
        <v>5</v>
      </c>
      <c r="C78" s="157">
        <v>5</v>
      </c>
      <c r="D78" s="157">
        <v>7</v>
      </c>
      <c r="E78" s="157">
        <v>479</v>
      </c>
      <c r="F78" s="157"/>
      <c r="G78" s="157">
        <v>11527.7</v>
      </c>
      <c r="H78" s="157">
        <v>176.7</v>
      </c>
      <c r="I78" s="158">
        <v>2</v>
      </c>
      <c r="J78" s="157">
        <v>89</v>
      </c>
      <c r="K78" s="171">
        <v>2.2471999999999999</v>
      </c>
    </row>
    <row r="79" spans="1:11">
      <c r="A79" s="157" t="s">
        <v>129</v>
      </c>
      <c r="B79" s="157">
        <v>5</v>
      </c>
      <c r="C79" s="157">
        <v>10</v>
      </c>
      <c r="D79" s="157">
        <v>12</v>
      </c>
      <c r="E79" s="157">
        <v>484</v>
      </c>
      <c r="F79" s="157"/>
      <c r="G79" s="157">
        <v>11578</v>
      </c>
      <c r="H79" s="157">
        <v>191.4</v>
      </c>
      <c r="I79" s="158"/>
      <c r="J79" s="157"/>
      <c r="K79" s="171"/>
    </row>
    <row r="80" spans="1:11">
      <c r="A80" s="157" t="s">
        <v>129</v>
      </c>
      <c r="B80" s="157">
        <v>5</v>
      </c>
      <c r="C80" s="157">
        <v>15</v>
      </c>
      <c r="D80" s="157">
        <v>17</v>
      </c>
      <c r="E80" s="157">
        <v>489</v>
      </c>
      <c r="F80" s="157"/>
      <c r="G80" s="157">
        <v>11628.5</v>
      </c>
      <c r="H80" s="157">
        <v>209.6</v>
      </c>
      <c r="I80" s="158"/>
      <c r="J80" s="157"/>
      <c r="K80" s="171"/>
    </row>
    <row r="81" spans="1:11">
      <c r="A81" s="157" t="s">
        <v>129</v>
      </c>
      <c r="B81" s="157">
        <v>5</v>
      </c>
      <c r="C81" s="157">
        <v>20</v>
      </c>
      <c r="D81" s="157">
        <v>22</v>
      </c>
      <c r="E81" s="157">
        <v>494</v>
      </c>
      <c r="F81" s="157"/>
      <c r="G81" s="157">
        <v>11678.9</v>
      </c>
      <c r="H81" s="157">
        <v>227.7</v>
      </c>
      <c r="I81" s="158">
        <v>2</v>
      </c>
      <c r="J81" s="157">
        <v>13</v>
      </c>
      <c r="K81" s="171">
        <v>15.384600000000001</v>
      </c>
    </row>
    <row r="82" spans="1:11">
      <c r="A82" s="157" t="s">
        <v>129</v>
      </c>
      <c r="B82" s="157">
        <v>5</v>
      </c>
      <c r="C82" s="157">
        <v>25</v>
      </c>
      <c r="D82" s="157">
        <v>27</v>
      </c>
      <c r="E82" s="157">
        <v>499</v>
      </c>
      <c r="F82" s="157"/>
      <c r="G82" s="157">
        <v>11729.4</v>
      </c>
      <c r="H82" s="157">
        <v>245.9</v>
      </c>
      <c r="I82" s="158"/>
      <c r="J82" s="157">
        <v>13</v>
      </c>
      <c r="K82" s="171">
        <v>0</v>
      </c>
    </row>
    <row r="83" spans="1:11">
      <c r="A83" s="157" t="s">
        <v>129</v>
      </c>
      <c r="B83" s="157">
        <v>5</v>
      </c>
      <c r="C83" s="157">
        <v>30</v>
      </c>
      <c r="D83" s="157">
        <v>32</v>
      </c>
      <c r="E83" s="157">
        <v>504</v>
      </c>
      <c r="F83" s="157"/>
      <c r="G83" s="157">
        <v>11780.4</v>
      </c>
      <c r="H83" s="157">
        <v>269.5</v>
      </c>
      <c r="I83" s="158">
        <v>1</v>
      </c>
      <c r="J83" s="157">
        <v>39</v>
      </c>
      <c r="K83" s="171">
        <v>2.5640999999999998</v>
      </c>
    </row>
    <row r="84" spans="1:11">
      <c r="A84" s="157" t="s">
        <v>129</v>
      </c>
      <c r="B84" s="157">
        <v>5</v>
      </c>
      <c r="C84" s="157">
        <v>35</v>
      </c>
      <c r="D84" s="157">
        <v>37</v>
      </c>
      <c r="E84" s="157">
        <v>509</v>
      </c>
      <c r="F84" s="157"/>
      <c r="G84" s="157">
        <v>11831.5</v>
      </c>
      <c r="H84" s="157">
        <v>293.2</v>
      </c>
      <c r="I84" s="158"/>
      <c r="J84" s="157">
        <v>0</v>
      </c>
      <c r="K84" s="171"/>
    </row>
    <row r="85" spans="1:11">
      <c r="A85" s="157" t="s">
        <v>129</v>
      </c>
      <c r="B85" s="157">
        <v>5</v>
      </c>
      <c r="C85" s="157">
        <v>40</v>
      </c>
      <c r="D85" s="157">
        <v>42</v>
      </c>
      <c r="E85" s="157">
        <v>514</v>
      </c>
      <c r="F85" s="157"/>
      <c r="G85" s="157">
        <v>11882.5</v>
      </c>
      <c r="H85" s="157">
        <v>316.89999999999998</v>
      </c>
      <c r="I85" s="158"/>
      <c r="J85" s="157">
        <v>0</v>
      </c>
      <c r="K85" s="171"/>
    </row>
    <row r="86" spans="1:11">
      <c r="A86" s="157" t="s">
        <v>129</v>
      </c>
      <c r="B86" s="157">
        <v>5</v>
      </c>
      <c r="C86" s="157">
        <v>45</v>
      </c>
      <c r="D86" s="157">
        <v>47</v>
      </c>
      <c r="E86" s="157">
        <v>519</v>
      </c>
      <c r="F86" s="157"/>
      <c r="G86" s="157">
        <v>11933.6</v>
      </c>
      <c r="H86" s="157">
        <v>340.6</v>
      </c>
      <c r="I86" s="158"/>
      <c r="J86" s="157">
        <v>2</v>
      </c>
      <c r="K86" s="171">
        <v>0</v>
      </c>
    </row>
    <row r="87" spans="1:11">
      <c r="A87" s="157" t="s">
        <v>129</v>
      </c>
      <c r="B87" s="157">
        <v>5</v>
      </c>
      <c r="C87" s="157">
        <v>50</v>
      </c>
      <c r="D87" s="157">
        <v>52</v>
      </c>
      <c r="E87" s="157">
        <v>524</v>
      </c>
      <c r="F87" s="157"/>
      <c r="G87" s="157">
        <v>11984.7</v>
      </c>
      <c r="H87" s="157">
        <v>364.3</v>
      </c>
      <c r="I87" s="158"/>
      <c r="J87" s="157">
        <v>9</v>
      </c>
      <c r="K87" s="171">
        <v>0</v>
      </c>
    </row>
    <row r="88" spans="1:11">
      <c r="A88" s="157" t="s">
        <v>129</v>
      </c>
      <c r="B88" s="157">
        <v>5</v>
      </c>
      <c r="C88" s="157">
        <v>55</v>
      </c>
      <c r="D88" s="157">
        <v>57</v>
      </c>
      <c r="E88" s="157">
        <v>529</v>
      </c>
      <c r="F88" s="157"/>
      <c r="G88" s="157">
        <v>12035.7</v>
      </c>
      <c r="H88" s="157">
        <v>388</v>
      </c>
      <c r="I88" s="158"/>
      <c r="J88" s="157">
        <v>2</v>
      </c>
      <c r="K88" s="171">
        <v>0</v>
      </c>
    </row>
    <row r="89" spans="1:11">
      <c r="A89" s="157" t="s">
        <v>129</v>
      </c>
      <c r="B89" s="157">
        <v>5</v>
      </c>
      <c r="C89" s="157">
        <v>60</v>
      </c>
      <c r="D89" s="157">
        <v>62</v>
      </c>
      <c r="E89" s="157">
        <v>534</v>
      </c>
      <c r="F89" s="157"/>
      <c r="G89" s="157">
        <v>12086.8</v>
      </c>
      <c r="H89" s="157">
        <v>411.6</v>
      </c>
      <c r="I89" s="158"/>
      <c r="J89" s="157">
        <v>1</v>
      </c>
      <c r="K89" s="171">
        <v>0</v>
      </c>
    </row>
    <row r="90" spans="1:11">
      <c r="A90" s="157" t="s">
        <v>129</v>
      </c>
      <c r="B90" s="157">
        <v>5</v>
      </c>
      <c r="C90" s="157">
        <v>65</v>
      </c>
      <c r="D90" s="157">
        <v>67</v>
      </c>
      <c r="E90" s="157">
        <v>539</v>
      </c>
      <c r="F90" s="157"/>
      <c r="G90" s="157">
        <v>12137.9</v>
      </c>
      <c r="H90" s="157">
        <v>435.3</v>
      </c>
      <c r="I90" s="158"/>
      <c r="J90" s="157">
        <v>0</v>
      </c>
      <c r="K90" s="171"/>
    </row>
    <row r="91" spans="1:11">
      <c r="A91" s="157" t="s">
        <v>129</v>
      </c>
      <c r="B91" s="157">
        <v>5</v>
      </c>
      <c r="C91" s="157">
        <v>70</v>
      </c>
      <c r="D91" s="157">
        <v>72</v>
      </c>
      <c r="E91" s="157">
        <v>544</v>
      </c>
      <c r="F91" s="157"/>
      <c r="G91" s="157">
        <v>12188.9</v>
      </c>
      <c r="H91" s="157">
        <v>459</v>
      </c>
      <c r="I91" s="158"/>
      <c r="J91" s="157">
        <v>1</v>
      </c>
      <c r="K91" s="171">
        <v>0</v>
      </c>
    </row>
    <row r="92" spans="1:11">
      <c r="A92" s="157" t="s">
        <v>129</v>
      </c>
      <c r="B92" s="157">
        <v>5</v>
      </c>
      <c r="C92" s="157">
        <v>75</v>
      </c>
      <c r="D92" s="157">
        <v>77</v>
      </c>
      <c r="E92" s="157">
        <v>549</v>
      </c>
      <c r="F92" s="157"/>
      <c r="G92" s="157">
        <v>12240</v>
      </c>
      <c r="H92" s="157">
        <v>482.7</v>
      </c>
      <c r="I92" s="158"/>
      <c r="J92" s="157">
        <v>2</v>
      </c>
      <c r="K92" s="171">
        <v>0</v>
      </c>
    </row>
    <row r="93" spans="1:11">
      <c r="A93" s="157" t="s">
        <v>129</v>
      </c>
      <c r="B93" s="157">
        <v>5</v>
      </c>
      <c r="C93" s="157">
        <v>80</v>
      </c>
      <c r="D93" s="157">
        <v>82</v>
      </c>
      <c r="E93" s="157">
        <v>554</v>
      </c>
      <c r="F93" s="157"/>
      <c r="G93" s="157">
        <v>12291.1</v>
      </c>
      <c r="H93" s="157">
        <v>506.4</v>
      </c>
      <c r="I93" s="158"/>
      <c r="J93" s="157">
        <v>0</v>
      </c>
      <c r="K93" s="171"/>
    </row>
    <row r="94" spans="1:11">
      <c r="A94" s="157" t="s">
        <v>129</v>
      </c>
      <c r="B94" s="157">
        <v>5</v>
      </c>
      <c r="C94" s="157">
        <v>85</v>
      </c>
      <c r="D94" s="157">
        <v>87</v>
      </c>
      <c r="E94" s="157">
        <v>559</v>
      </c>
      <c r="F94" s="157"/>
      <c r="G94" s="157">
        <v>12342.1</v>
      </c>
      <c r="H94" s="157">
        <v>530.1</v>
      </c>
      <c r="I94" s="158"/>
      <c r="J94" s="157">
        <v>0</v>
      </c>
      <c r="K94" s="171"/>
    </row>
    <row r="95" spans="1:11">
      <c r="A95" s="157" t="s">
        <v>129</v>
      </c>
      <c r="B95" s="157">
        <v>5</v>
      </c>
      <c r="C95" s="157">
        <v>90</v>
      </c>
      <c r="D95" s="157">
        <v>92</v>
      </c>
      <c r="E95" s="157">
        <v>564</v>
      </c>
      <c r="F95" s="157"/>
      <c r="G95" s="157">
        <v>12393.2</v>
      </c>
      <c r="H95" s="157">
        <v>553.70000000000005</v>
      </c>
      <c r="I95" s="158"/>
      <c r="J95" s="157">
        <v>1</v>
      </c>
      <c r="K95" s="171">
        <v>0</v>
      </c>
    </row>
    <row r="96" spans="1:11">
      <c r="A96" s="157" t="s">
        <v>129</v>
      </c>
      <c r="B96" s="157">
        <v>5</v>
      </c>
      <c r="C96" s="157">
        <v>95</v>
      </c>
      <c r="D96" s="157">
        <v>97</v>
      </c>
      <c r="E96" s="157">
        <v>569</v>
      </c>
      <c r="F96" s="157"/>
      <c r="G96" s="157">
        <v>12444.2</v>
      </c>
      <c r="H96" s="157">
        <v>577.4</v>
      </c>
      <c r="I96" s="158"/>
      <c r="J96" s="157">
        <v>0</v>
      </c>
      <c r="K96" s="171"/>
    </row>
    <row r="97" spans="1:11">
      <c r="A97" s="157" t="s">
        <v>129</v>
      </c>
      <c r="B97" s="157">
        <v>5</v>
      </c>
      <c r="C97" s="157">
        <v>100</v>
      </c>
      <c r="D97" s="157">
        <v>102</v>
      </c>
      <c r="E97" s="157">
        <v>574</v>
      </c>
      <c r="F97" s="157"/>
      <c r="G97" s="157">
        <v>12495.3</v>
      </c>
      <c r="H97" s="157">
        <v>601.1</v>
      </c>
      <c r="I97" s="158"/>
      <c r="J97" s="157">
        <v>0</v>
      </c>
      <c r="K97" s="171"/>
    </row>
    <row r="98" spans="1:11">
      <c r="A98" s="157" t="s">
        <v>129</v>
      </c>
      <c r="B98" s="157">
        <v>5</v>
      </c>
      <c r="C98" s="157">
        <v>105</v>
      </c>
      <c r="D98" s="157">
        <v>107</v>
      </c>
      <c r="E98" s="157">
        <v>579</v>
      </c>
      <c r="F98" s="157"/>
      <c r="G98" s="157">
        <v>12546.4</v>
      </c>
      <c r="H98" s="157">
        <v>624.79999999999995</v>
      </c>
      <c r="I98" s="158"/>
      <c r="J98" s="157">
        <v>0</v>
      </c>
      <c r="K98" s="171"/>
    </row>
    <row r="99" spans="1:11">
      <c r="A99" s="157" t="s">
        <v>129</v>
      </c>
      <c r="B99" s="157">
        <v>5</v>
      </c>
      <c r="C99" s="157">
        <v>110</v>
      </c>
      <c r="D99" s="157">
        <v>112</v>
      </c>
      <c r="E99" s="157">
        <v>584</v>
      </c>
      <c r="F99" s="157"/>
      <c r="G99" s="157">
        <v>12597.4</v>
      </c>
      <c r="H99" s="157">
        <v>648.5</v>
      </c>
      <c r="I99" s="158"/>
      <c r="J99" s="157">
        <v>2</v>
      </c>
      <c r="K99" s="171">
        <v>0</v>
      </c>
    </row>
    <row r="100" spans="1:11">
      <c r="A100" s="157" t="s">
        <v>129</v>
      </c>
      <c r="B100" s="157">
        <v>5</v>
      </c>
      <c r="C100" s="157">
        <v>115</v>
      </c>
      <c r="D100" s="157">
        <v>117</v>
      </c>
      <c r="E100" s="157">
        <v>589</v>
      </c>
      <c r="F100" s="157"/>
      <c r="G100" s="157">
        <v>12648.5</v>
      </c>
      <c r="H100" s="157">
        <v>672.2</v>
      </c>
      <c r="I100" s="158"/>
      <c r="J100" s="157">
        <v>1</v>
      </c>
      <c r="K100" s="171">
        <v>0</v>
      </c>
    </row>
    <row r="101" spans="1:11">
      <c r="A101" s="157" t="s">
        <v>129</v>
      </c>
      <c r="B101" s="157">
        <v>5</v>
      </c>
      <c r="C101" s="157">
        <v>120</v>
      </c>
      <c r="D101" s="157">
        <v>122</v>
      </c>
      <c r="E101" s="157">
        <v>594</v>
      </c>
      <c r="F101" s="157"/>
      <c r="G101" s="157">
        <v>12699.6</v>
      </c>
      <c r="H101" s="157">
        <v>695.8</v>
      </c>
      <c r="I101" s="158"/>
      <c r="J101" s="157">
        <v>2</v>
      </c>
      <c r="K101" s="171">
        <v>0</v>
      </c>
    </row>
    <row r="102" spans="1:11">
      <c r="A102" s="157" t="s">
        <v>129</v>
      </c>
      <c r="B102" s="157">
        <v>5</v>
      </c>
      <c r="C102" s="157">
        <v>125</v>
      </c>
      <c r="D102" s="157">
        <v>127</v>
      </c>
      <c r="E102" s="157">
        <v>599</v>
      </c>
      <c r="F102" s="157"/>
      <c r="G102" s="157">
        <v>12750.6</v>
      </c>
      <c r="H102" s="157">
        <v>719.5</v>
      </c>
      <c r="I102" s="158"/>
      <c r="J102" s="157">
        <v>1</v>
      </c>
      <c r="K102" s="171">
        <v>0</v>
      </c>
    </row>
    <row r="103" spans="1:11">
      <c r="A103" s="157" t="s">
        <v>129</v>
      </c>
      <c r="B103" s="157">
        <v>5</v>
      </c>
      <c r="C103" s="157">
        <v>130</v>
      </c>
      <c r="D103" s="157">
        <v>132</v>
      </c>
      <c r="E103" s="157">
        <v>604</v>
      </c>
      <c r="F103" s="157"/>
      <c r="G103" s="157">
        <v>12801.7</v>
      </c>
      <c r="H103" s="157">
        <v>743.2</v>
      </c>
      <c r="I103" s="158"/>
      <c r="J103" s="157">
        <v>2</v>
      </c>
      <c r="K103" s="171">
        <v>0</v>
      </c>
    </row>
    <row r="104" spans="1:11">
      <c r="A104" s="157" t="s">
        <v>129</v>
      </c>
      <c r="B104" s="157">
        <v>5</v>
      </c>
      <c r="C104" s="157">
        <v>135</v>
      </c>
      <c r="D104" s="157">
        <v>137</v>
      </c>
      <c r="E104" s="157">
        <v>609</v>
      </c>
      <c r="F104" s="157"/>
      <c r="G104" s="157">
        <v>12852.7</v>
      </c>
      <c r="H104" s="157">
        <v>766.9</v>
      </c>
      <c r="I104" s="158"/>
      <c r="J104" s="157">
        <v>2</v>
      </c>
      <c r="K104" s="171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4"/>
  <sheetViews>
    <sheetView zoomScale="70" zoomScaleNormal="70" workbookViewId="0">
      <selection activeCell="B1" sqref="B1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9" ht="141">
      <c r="A1" s="9" t="s">
        <v>0</v>
      </c>
      <c r="B1" s="10" t="s">
        <v>1</v>
      </c>
      <c r="C1" s="10" t="s">
        <v>2</v>
      </c>
      <c r="D1" s="11" t="s">
        <v>8</v>
      </c>
      <c r="E1" s="12" t="s">
        <v>104</v>
      </c>
      <c r="F1" s="12" t="s">
        <v>125</v>
      </c>
      <c r="G1" s="13" t="s">
        <v>106</v>
      </c>
      <c r="H1" s="14" t="s">
        <v>107</v>
      </c>
      <c r="I1" s="10" t="s">
        <v>108</v>
      </c>
    </row>
    <row r="2" spans="1:9" ht="18">
      <c r="A2" s="159"/>
      <c r="B2" s="10"/>
      <c r="C2" s="10"/>
      <c r="D2" s="11"/>
      <c r="E2" s="11"/>
      <c r="F2" s="11"/>
      <c r="G2" s="13"/>
      <c r="H2" s="14"/>
      <c r="I2" s="10"/>
    </row>
    <row r="3" spans="1:9">
      <c r="A3" s="17" t="s">
        <v>127</v>
      </c>
      <c r="B3" s="17">
        <v>0</v>
      </c>
      <c r="C3" s="17">
        <v>2</v>
      </c>
      <c r="D3" s="17">
        <v>0</v>
      </c>
      <c r="E3" s="17"/>
      <c r="F3" s="17"/>
      <c r="G3" s="17"/>
      <c r="H3" s="17">
        <v>9</v>
      </c>
      <c r="I3" s="17"/>
    </row>
    <row r="4" spans="1:9">
      <c r="A4" s="17" t="s">
        <v>127</v>
      </c>
      <c r="B4" s="17">
        <v>10</v>
      </c>
      <c r="C4" s="17">
        <v>12</v>
      </c>
      <c r="D4" s="17">
        <v>10</v>
      </c>
      <c r="E4" s="17"/>
      <c r="F4" s="17"/>
      <c r="G4" s="17"/>
      <c r="H4" s="17">
        <v>7</v>
      </c>
      <c r="I4" s="17"/>
    </row>
    <row r="5" spans="1:9">
      <c r="A5" s="17" t="s">
        <v>127</v>
      </c>
      <c r="B5" s="17">
        <v>15</v>
      </c>
      <c r="C5" s="17">
        <v>17</v>
      </c>
      <c r="D5" s="17">
        <v>15</v>
      </c>
      <c r="E5" s="17"/>
      <c r="F5" s="17"/>
      <c r="G5" s="17"/>
      <c r="H5" s="17">
        <v>6</v>
      </c>
      <c r="I5" s="17"/>
    </row>
    <row r="6" spans="1:9">
      <c r="A6" s="17" t="s">
        <v>127</v>
      </c>
      <c r="B6" s="17">
        <v>20</v>
      </c>
      <c r="C6" s="17">
        <v>22</v>
      </c>
      <c r="D6" s="17">
        <v>20</v>
      </c>
      <c r="E6" s="17"/>
      <c r="F6" s="17"/>
      <c r="G6" s="17"/>
      <c r="H6" s="17">
        <v>2</v>
      </c>
      <c r="I6" s="17"/>
    </row>
    <row r="7" spans="1:9">
      <c r="A7" s="17" t="s">
        <v>127</v>
      </c>
      <c r="B7" s="17">
        <v>30</v>
      </c>
      <c r="C7" s="17">
        <v>32</v>
      </c>
      <c r="D7" s="17">
        <v>30</v>
      </c>
      <c r="E7" s="17"/>
      <c r="F7" s="17"/>
      <c r="G7" s="17"/>
      <c r="H7" s="17">
        <v>1</v>
      </c>
      <c r="I7" s="17"/>
    </row>
    <row r="8" spans="1:9">
      <c r="A8" s="17" t="s">
        <v>127</v>
      </c>
      <c r="B8" s="17">
        <v>35</v>
      </c>
      <c r="C8" s="17">
        <v>37</v>
      </c>
      <c r="D8" s="17">
        <v>35</v>
      </c>
      <c r="E8" s="17"/>
      <c r="F8" s="17"/>
      <c r="G8" s="17"/>
      <c r="H8" s="17">
        <v>1</v>
      </c>
      <c r="I8" s="17"/>
    </row>
    <row r="9" spans="1:9">
      <c r="A9" s="17" t="s">
        <v>127</v>
      </c>
      <c r="B9" s="17">
        <v>40</v>
      </c>
      <c r="C9" s="17">
        <v>42</v>
      </c>
      <c r="D9" s="17">
        <v>40</v>
      </c>
      <c r="E9" s="17"/>
      <c r="F9" s="17"/>
      <c r="G9" s="17"/>
      <c r="H9" s="17">
        <v>2</v>
      </c>
      <c r="I9" s="17"/>
    </row>
    <row r="10" spans="1:9">
      <c r="A10" s="17" t="s">
        <v>127</v>
      </c>
      <c r="B10" s="17">
        <v>50</v>
      </c>
      <c r="C10" s="17">
        <v>52</v>
      </c>
      <c r="D10" s="17">
        <v>50</v>
      </c>
      <c r="E10" s="17"/>
      <c r="F10" s="17"/>
      <c r="G10" s="17"/>
      <c r="H10" s="17">
        <v>0</v>
      </c>
      <c r="I10" s="17"/>
    </row>
    <row r="11" spans="1:9">
      <c r="A11" s="17" t="s">
        <v>127</v>
      </c>
      <c r="B11" s="17">
        <v>55</v>
      </c>
      <c r="C11" s="17">
        <v>57</v>
      </c>
      <c r="D11" s="17">
        <v>55</v>
      </c>
      <c r="E11" s="17"/>
      <c r="F11" s="17"/>
      <c r="G11" s="17"/>
      <c r="H11" s="17">
        <v>0</v>
      </c>
      <c r="I11" s="17"/>
    </row>
    <row r="12" spans="1:9">
      <c r="A12" s="17" t="s">
        <v>127</v>
      </c>
      <c r="B12" s="17">
        <v>60</v>
      </c>
      <c r="C12" s="17">
        <v>62</v>
      </c>
      <c r="D12" s="17">
        <v>60</v>
      </c>
      <c r="E12" s="17"/>
      <c r="F12" s="17"/>
      <c r="G12" s="17"/>
      <c r="H12" s="17">
        <v>5</v>
      </c>
      <c r="I12" s="17"/>
    </row>
    <row r="13" spans="1:9">
      <c r="A13" s="17" t="s">
        <v>127</v>
      </c>
      <c r="B13" s="17">
        <v>70</v>
      </c>
      <c r="C13" s="17">
        <v>72</v>
      </c>
      <c r="D13" s="17">
        <v>70</v>
      </c>
      <c r="E13" s="17"/>
      <c r="F13" s="17"/>
      <c r="G13" s="17"/>
      <c r="H13" s="17">
        <v>0</v>
      </c>
      <c r="I13" s="17"/>
    </row>
    <row r="14" spans="1:9">
      <c r="A14" s="17" t="s">
        <v>127</v>
      </c>
      <c r="B14" s="17">
        <v>75</v>
      </c>
      <c r="C14" s="17">
        <v>77</v>
      </c>
      <c r="D14" s="17">
        <v>75</v>
      </c>
      <c r="E14" s="17"/>
      <c r="F14" s="17"/>
      <c r="G14" s="17"/>
      <c r="H14" s="17">
        <v>5</v>
      </c>
      <c r="I14" s="17"/>
    </row>
    <row r="15" spans="1:9">
      <c r="A15" s="17" t="s">
        <v>127</v>
      </c>
      <c r="B15" s="17">
        <v>80</v>
      </c>
      <c r="C15" s="17">
        <v>82</v>
      </c>
      <c r="D15" s="17">
        <v>80</v>
      </c>
      <c r="E15" s="17"/>
      <c r="F15" s="17"/>
      <c r="G15" s="17"/>
      <c r="H15" s="17">
        <v>0</v>
      </c>
      <c r="I15" s="17"/>
    </row>
    <row r="16" spans="1:9">
      <c r="A16" s="17" t="s">
        <v>127</v>
      </c>
      <c r="B16" s="17">
        <v>90</v>
      </c>
      <c r="C16" s="17">
        <v>92</v>
      </c>
      <c r="D16" s="17">
        <v>90</v>
      </c>
      <c r="E16" s="17"/>
      <c r="F16" s="17"/>
      <c r="G16" s="17"/>
      <c r="H16" s="17">
        <v>0</v>
      </c>
      <c r="I16" s="17"/>
    </row>
    <row r="17" spans="1:9">
      <c r="A17" s="17" t="s">
        <v>127</v>
      </c>
      <c r="B17" s="17">
        <v>95</v>
      </c>
      <c r="C17" s="17">
        <v>97</v>
      </c>
      <c r="D17" s="17">
        <v>95</v>
      </c>
      <c r="E17" s="17"/>
      <c r="F17" s="17"/>
      <c r="G17" s="17"/>
      <c r="H17" s="17">
        <v>1</v>
      </c>
      <c r="I17" s="17"/>
    </row>
    <row r="18" spans="1:9">
      <c r="A18" s="17" t="s">
        <v>127</v>
      </c>
      <c r="B18" s="17">
        <v>0</v>
      </c>
      <c r="C18" s="17">
        <v>2</v>
      </c>
      <c r="D18" s="17">
        <v>98</v>
      </c>
      <c r="E18" s="17"/>
      <c r="F18" s="17"/>
      <c r="G18" s="17"/>
      <c r="H18" s="17">
        <v>0</v>
      </c>
      <c r="I18" s="17"/>
    </row>
    <row r="19" spans="1:9">
      <c r="A19" s="17" t="s">
        <v>127</v>
      </c>
      <c r="B19" s="17">
        <v>10</v>
      </c>
      <c r="C19" s="17">
        <v>12</v>
      </c>
      <c r="D19" s="17">
        <v>108</v>
      </c>
      <c r="E19" s="17"/>
      <c r="F19" s="17"/>
      <c r="G19" s="17"/>
      <c r="H19" s="17">
        <v>2</v>
      </c>
      <c r="I19" s="17"/>
    </row>
    <row r="20" spans="1:9">
      <c r="A20" s="17" t="s">
        <v>127</v>
      </c>
      <c r="B20" s="17">
        <v>15</v>
      </c>
      <c r="C20" s="17">
        <v>17</v>
      </c>
      <c r="D20" s="17">
        <v>113</v>
      </c>
      <c r="E20" s="17"/>
      <c r="F20" s="17"/>
      <c r="G20" s="17"/>
      <c r="H20" s="17">
        <v>4</v>
      </c>
      <c r="I20" s="17"/>
    </row>
    <row r="21" spans="1:9">
      <c r="A21" s="17" t="s">
        <v>127</v>
      </c>
      <c r="B21" s="17">
        <v>20</v>
      </c>
      <c r="C21" s="17">
        <v>22</v>
      </c>
      <c r="D21" s="17">
        <v>118</v>
      </c>
      <c r="E21" s="17"/>
      <c r="F21" s="17"/>
      <c r="G21" s="17"/>
      <c r="H21" s="17">
        <v>2</v>
      </c>
      <c r="I21" s="17"/>
    </row>
    <row r="22" spans="1:9">
      <c r="A22" s="17" t="s">
        <v>127</v>
      </c>
      <c r="B22" s="17">
        <v>30</v>
      </c>
      <c r="C22" s="17">
        <v>32</v>
      </c>
      <c r="D22" s="17">
        <v>128</v>
      </c>
      <c r="E22" s="17"/>
      <c r="F22" s="17"/>
      <c r="G22" s="17"/>
      <c r="H22" s="17">
        <v>0</v>
      </c>
      <c r="I22" s="17"/>
    </row>
    <row r="23" spans="1:9">
      <c r="A23" s="17" t="s">
        <v>127</v>
      </c>
      <c r="B23" s="17">
        <v>35</v>
      </c>
      <c r="C23" s="17">
        <v>37</v>
      </c>
      <c r="D23" s="17">
        <v>133</v>
      </c>
      <c r="E23" s="17"/>
      <c r="F23" s="17"/>
      <c r="G23" s="17"/>
      <c r="H23" s="17">
        <v>2</v>
      </c>
      <c r="I23" s="17"/>
    </row>
    <row r="24" spans="1:9">
      <c r="A24" s="17" t="s">
        <v>127</v>
      </c>
      <c r="B24" s="17">
        <v>40</v>
      </c>
      <c r="C24" s="17">
        <v>42</v>
      </c>
      <c r="D24" s="17">
        <v>138</v>
      </c>
      <c r="E24" s="17"/>
      <c r="F24" s="17"/>
      <c r="G24" s="17"/>
      <c r="H24" s="17">
        <v>4</v>
      </c>
      <c r="I24" s="17"/>
    </row>
    <row r="25" spans="1:9">
      <c r="A25" s="17" t="s">
        <v>127</v>
      </c>
      <c r="B25" s="17">
        <v>50</v>
      </c>
      <c r="C25" s="17">
        <v>52</v>
      </c>
      <c r="D25" s="17">
        <v>148</v>
      </c>
      <c r="E25" s="17"/>
      <c r="F25" s="17"/>
      <c r="G25" s="17"/>
      <c r="H25" s="17">
        <v>0</v>
      </c>
      <c r="I25" s="17"/>
    </row>
    <row r="26" spans="1:9">
      <c r="A26" s="17" t="s">
        <v>127</v>
      </c>
      <c r="B26" s="17">
        <v>55</v>
      </c>
      <c r="C26" s="17">
        <v>57</v>
      </c>
      <c r="D26" s="17">
        <v>153</v>
      </c>
      <c r="E26" s="17"/>
      <c r="F26" s="17"/>
      <c r="G26" s="17"/>
      <c r="H26" s="17">
        <v>3</v>
      </c>
      <c r="I26" s="17"/>
    </row>
    <row r="27" spans="1:9">
      <c r="A27" s="17" t="s">
        <v>127</v>
      </c>
      <c r="B27" s="17">
        <v>60</v>
      </c>
      <c r="C27" s="17">
        <v>62</v>
      </c>
      <c r="D27" s="17">
        <v>158</v>
      </c>
      <c r="E27" s="17"/>
      <c r="F27" s="17"/>
      <c r="G27" s="17"/>
      <c r="H27" s="17">
        <v>2</v>
      </c>
      <c r="I27" s="17"/>
    </row>
    <row r="28" spans="1:9">
      <c r="A28" s="17" t="s">
        <v>127</v>
      </c>
      <c r="B28" s="17">
        <v>70</v>
      </c>
      <c r="C28" s="17">
        <v>72</v>
      </c>
      <c r="D28" s="17">
        <v>168</v>
      </c>
      <c r="E28" s="17"/>
      <c r="F28" s="17"/>
      <c r="G28" s="17"/>
      <c r="H28" s="17">
        <v>0</v>
      </c>
      <c r="I28" s="17"/>
    </row>
    <row r="29" spans="1:9">
      <c r="A29" s="17" t="s">
        <v>127</v>
      </c>
      <c r="B29" s="17">
        <v>75</v>
      </c>
      <c r="C29" s="17">
        <v>77</v>
      </c>
      <c r="D29" s="17">
        <v>173</v>
      </c>
      <c r="E29" s="17"/>
      <c r="F29" s="17"/>
      <c r="G29" s="17"/>
      <c r="H29" s="17">
        <v>4</v>
      </c>
      <c r="I29" s="17"/>
    </row>
    <row r="30" spans="1:9">
      <c r="A30" s="17" t="s">
        <v>127</v>
      </c>
      <c r="B30" s="17">
        <v>80</v>
      </c>
      <c r="C30" s="17">
        <v>82</v>
      </c>
      <c r="D30" s="17">
        <v>178</v>
      </c>
      <c r="E30" s="17"/>
      <c r="F30" s="17"/>
      <c r="G30" s="17"/>
      <c r="H30" s="17">
        <v>4</v>
      </c>
      <c r="I30" s="17"/>
    </row>
    <row r="31" spans="1:9">
      <c r="A31" s="17" t="s">
        <v>127</v>
      </c>
      <c r="B31" s="17">
        <v>90</v>
      </c>
      <c r="C31" s="17">
        <v>92</v>
      </c>
      <c r="D31" s="17">
        <v>188</v>
      </c>
      <c r="E31" s="17"/>
      <c r="F31" s="17"/>
      <c r="G31" s="17"/>
      <c r="H31" s="17">
        <v>0</v>
      </c>
      <c r="I31" s="17"/>
    </row>
    <row r="32" spans="1:9">
      <c r="A32" s="17" t="s">
        <v>127</v>
      </c>
      <c r="B32" s="17">
        <v>95</v>
      </c>
      <c r="C32" s="17">
        <v>97</v>
      </c>
      <c r="D32" s="17">
        <v>193</v>
      </c>
      <c r="E32" s="17"/>
      <c r="F32" s="17"/>
      <c r="G32" s="17"/>
      <c r="H32" s="17">
        <v>1</v>
      </c>
      <c r="I32" s="17"/>
    </row>
    <row r="33" spans="1:9">
      <c r="A33" s="17" t="s">
        <v>127</v>
      </c>
      <c r="B33" s="17">
        <v>100</v>
      </c>
      <c r="C33" s="17">
        <v>102</v>
      </c>
      <c r="D33" s="17">
        <v>198</v>
      </c>
      <c r="E33" s="17"/>
      <c r="F33" s="17"/>
      <c r="G33" s="17"/>
      <c r="H33" s="17">
        <v>3</v>
      </c>
      <c r="I33" s="17"/>
    </row>
    <row r="34" spans="1:9">
      <c r="A34" s="17" t="s">
        <v>127</v>
      </c>
      <c r="B34" s="17">
        <v>110</v>
      </c>
      <c r="C34" s="17">
        <v>112</v>
      </c>
      <c r="D34" s="17">
        <v>208</v>
      </c>
      <c r="E34" s="17"/>
      <c r="F34" s="17"/>
      <c r="G34" s="17"/>
      <c r="H34" s="17">
        <v>2</v>
      </c>
      <c r="I34" s="17"/>
    </row>
    <row r="35" spans="1:9">
      <c r="A35" s="17" t="s">
        <v>127</v>
      </c>
      <c r="B35" s="17">
        <v>115</v>
      </c>
      <c r="C35" s="17">
        <v>117</v>
      </c>
      <c r="D35" s="17">
        <v>213</v>
      </c>
      <c r="E35" s="17"/>
      <c r="F35" s="17"/>
      <c r="G35" s="17"/>
      <c r="H35" s="17">
        <v>5</v>
      </c>
      <c r="I35" s="17"/>
    </row>
    <row r="36" spans="1:9">
      <c r="A36" s="17" t="s">
        <v>127</v>
      </c>
      <c r="B36" s="17">
        <v>120</v>
      </c>
      <c r="C36" s="17">
        <v>122</v>
      </c>
      <c r="D36" s="17">
        <v>218</v>
      </c>
      <c r="E36" s="17"/>
      <c r="F36" s="17"/>
      <c r="G36" s="17"/>
      <c r="H36" s="17">
        <v>8</v>
      </c>
      <c r="I36" s="17"/>
    </row>
    <row r="37" spans="1:9">
      <c r="A37" s="17" t="s">
        <v>127</v>
      </c>
      <c r="B37" s="17">
        <v>130</v>
      </c>
      <c r="C37" s="17">
        <v>132</v>
      </c>
      <c r="D37" s="17">
        <v>228</v>
      </c>
      <c r="E37" s="17"/>
      <c r="F37" s="17"/>
      <c r="G37" s="17"/>
      <c r="H37" s="17">
        <v>6</v>
      </c>
      <c r="I37" s="17"/>
    </row>
    <row r="38" spans="1:9">
      <c r="A38" s="17" t="s">
        <v>127</v>
      </c>
      <c r="B38" s="17">
        <v>135</v>
      </c>
      <c r="C38" s="17">
        <v>137</v>
      </c>
      <c r="D38" s="17">
        <v>233</v>
      </c>
      <c r="E38" s="17"/>
      <c r="F38" s="17"/>
      <c r="G38" s="17"/>
      <c r="H38" s="17">
        <v>2</v>
      </c>
      <c r="I38" s="17"/>
    </row>
    <row r="39" spans="1:9">
      <c r="A39" s="17" t="s">
        <v>127</v>
      </c>
      <c r="B39" s="17">
        <v>140</v>
      </c>
      <c r="C39" s="17">
        <v>142</v>
      </c>
      <c r="D39" s="17">
        <v>238</v>
      </c>
      <c r="E39" s="17"/>
      <c r="F39" s="17"/>
      <c r="G39" s="17"/>
      <c r="H39" s="17">
        <v>6</v>
      </c>
      <c r="I39" s="17"/>
    </row>
    <row r="40" spans="1:9">
      <c r="A40" s="17" t="s">
        <v>127</v>
      </c>
      <c r="B40" s="17">
        <v>0</v>
      </c>
      <c r="C40" s="17">
        <v>2</v>
      </c>
      <c r="D40" s="17">
        <v>248</v>
      </c>
      <c r="E40" s="17"/>
      <c r="F40" s="17"/>
      <c r="G40" s="17"/>
      <c r="H40" s="17">
        <v>1</v>
      </c>
      <c r="I40" s="17"/>
    </row>
    <row r="41" spans="1:9">
      <c r="A41" s="17" t="s">
        <v>127</v>
      </c>
      <c r="B41" s="17">
        <v>10</v>
      </c>
      <c r="C41" s="17">
        <v>12</v>
      </c>
      <c r="D41" s="17">
        <v>258</v>
      </c>
      <c r="E41" s="17"/>
      <c r="F41" s="17"/>
      <c r="G41" s="17"/>
      <c r="H41" s="17">
        <v>3</v>
      </c>
      <c r="I41" s="17"/>
    </row>
    <row r="42" spans="1:9">
      <c r="A42" s="17" t="s">
        <v>127</v>
      </c>
      <c r="B42" s="17">
        <v>15</v>
      </c>
      <c r="C42" s="17">
        <v>17</v>
      </c>
      <c r="D42" s="17">
        <v>263</v>
      </c>
      <c r="E42" s="17"/>
      <c r="F42" s="17"/>
      <c r="G42" s="17"/>
      <c r="H42" s="17">
        <v>0</v>
      </c>
      <c r="I42" s="17"/>
    </row>
    <row r="43" spans="1:9">
      <c r="A43" s="17" t="s">
        <v>127</v>
      </c>
      <c r="B43" s="17">
        <v>20</v>
      </c>
      <c r="C43" s="17">
        <v>22</v>
      </c>
      <c r="D43" s="17">
        <v>268</v>
      </c>
      <c r="E43" s="17"/>
      <c r="F43" s="17"/>
      <c r="G43" s="17"/>
      <c r="H43" s="17">
        <v>0</v>
      </c>
      <c r="I43" s="17"/>
    </row>
    <row r="44" spans="1:9">
      <c r="A44" s="17" t="s">
        <v>127</v>
      </c>
      <c r="B44" s="17">
        <v>30</v>
      </c>
      <c r="C44" s="17">
        <v>32</v>
      </c>
      <c r="D44" s="17">
        <v>278</v>
      </c>
      <c r="E44" s="17"/>
      <c r="F44" s="17"/>
      <c r="G44" s="17"/>
      <c r="H44" s="17">
        <v>2</v>
      </c>
      <c r="I44" s="17"/>
    </row>
    <row r="45" spans="1:9">
      <c r="A45" s="17" t="s">
        <v>127</v>
      </c>
      <c r="B45" s="17">
        <v>35</v>
      </c>
      <c r="C45" s="17">
        <v>37</v>
      </c>
      <c r="D45" s="17">
        <v>283</v>
      </c>
      <c r="E45" s="17"/>
      <c r="F45" s="17"/>
      <c r="G45" s="17"/>
      <c r="H45" s="17">
        <v>4</v>
      </c>
      <c r="I45" s="17"/>
    </row>
    <row r="46" spans="1:9">
      <c r="A46" s="17" t="s">
        <v>127</v>
      </c>
      <c r="B46" s="17">
        <v>40</v>
      </c>
      <c r="C46" s="17">
        <v>42</v>
      </c>
      <c r="D46" s="17">
        <v>288</v>
      </c>
      <c r="E46" s="17"/>
      <c r="F46" s="17"/>
      <c r="G46" s="17"/>
      <c r="H46" s="17">
        <v>2</v>
      </c>
      <c r="I46" s="17"/>
    </row>
    <row r="47" spans="1:9">
      <c r="A47" s="17" t="s">
        <v>127</v>
      </c>
      <c r="B47" s="17">
        <v>50</v>
      </c>
      <c r="C47" s="17">
        <v>52</v>
      </c>
      <c r="D47" s="17">
        <v>298</v>
      </c>
      <c r="E47" s="17"/>
      <c r="F47" s="17"/>
      <c r="G47" s="17"/>
      <c r="H47" s="17">
        <v>8</v>
      </c>
      <c r="I47" s="17"/>
    </row>
    <row r="48" spans="1:9">
      <c r="A48" s="17" t="s">
        <v>127</v>
      </c>
      <c r="B48" s="17">
        <v>55</v>
      </c>
      <c r="C48" s="17">
        <v>57</v>
      </c>
      <c r="D48" s="17">
        <v>303</v>
      </c>
      <c r="E48" s="17"/>
      <c r="F48" s="17"/>
      <c r="G48" s="17"/>
      <c r="H48" s="17">
        <v>9</v>
      </c>
      <c r="I48" s="17"/>
    </row>
    <row r="49" spans="1:9">
      <c r="A49" s="17" t="s">
        <v>127</v>
      </c>
      <c r="B49" s="17">
        <v>60</v>
      </c>
      <c r="C49" s="17">
        <v>62</v>
      </c>
      <c r="D49" s="17">
        <v>308</v>
      </c>
      <c r="E49" s="17"/>
      <c r="F49" s="17"/>
      <c r="G49" s="17"/>
      <c r="H49" s="17">
        <v>0</v>
      </c>
      <c r="I49" s="17"/>
    </row>
    <row r="50" spans="1:9">
      <c r="A50" s="17" t="s">
        <v>127</v>
      </c>
      <c r="B50" s="17">
        <v>70</v>
      </c>
      <c r="C50" s="17">
        <v>72</v>
      </c>
      <c r="D50" s="17">
        <v>318</v>
      </c>
      <c r="E50" s="17"/>
      <c r="F50" s="17"/>
      <c r="G50" s="17"/>
      <c r="H50" s="17">
        <v>6</v>
      </c>
      <c r="I50" s="17"/>
    </row>
    <row r="51" spans="1:9">
      <c r="A51" s="17" t="s">
        <v>127</v>
      </c>
      <c r="B51" s="17">
        <v>75</v>
      </c>
      <c r="C51" s="17">
        <v>77</v>
      </c>
      <c r="D51" s="17">
        <v>323</v>
      </c>
      <c r="E51" s="17"/>
      <c r="F51" s="17"/>
      <c r="G51" s="17"/>
      <c r="H51" s="17">
        <v>5</v>
      </c>
      <c r="I51" s="17"/>
    </row>
    <row r="52" spans="1:9">
      <c r="A52" s="17" t="s">
        <v>127</v>
      </c>
      <c r="B52" s="17">
        <v>80</v>
      </c>
      <c r="C52" s="17">
        <v>82</v>
      </c>
      <c r="D52" s="17">
        <v>328</v>
      </c>
      <c r="E52" s="17"/>
      <c r="F52" s="17"/>
      <c r="G52" s="17"/>
      <c r="H52" s="17">
        <v>0</v>
      </c>
      <c r="I52" s="17"/>
    </row>
    <row r="53" spans="1:9">
      <c r="A53" s="17" t="s">
        <v>127</v>
      </c>
      <c r="B53" s="17">
        <v>90</v>
      </c>
      <c r="C53" s="17">
        <v>92</v>
      </c>
      <c r="D53" s="17">
        <v>338</v>
      </c>
      <c r="E53" s="17"/>
      <c r="F53" s="17"/>
      <c r="G53" s="17"/>
      <c r="H53" s="17">
        <v>4</v>
      </c>
      <c r="I53" s="17"/>
    </row>
    <row r="54" spans="1:9">
      <c r="A54" s="17" t="s">
        <v>127</v>
      </c>
      <c r="B54" s="17">
        <v>95</v>
      </c>
      <c r="C54" s="17">
        <v>97</v>
      </c>
      <c r="D54" s="17">
        <v>343</v>
      </c>
      <c r="E54" s="17"/>
      <c r="F54" s="17"/>
      <c r="G54" s="17"/>
      <c r="H54" s="17">
        <v>0</v>
      </c>
      <c r="I54" s="17"/>
    </row>
    <row r="55" spans="1:9">
      <c r="A55" s="17" t="s">
        <v>127</v>
      </c>
      <c r="B55" s="17">
        <v>100</v>
      </c>
      <c r="C55" s="17">
        <v>102</v>
      </c>
      <c r="D55" s="17">
        <v>348</v>
      </c>
      <c r="E55" s="17"/>
      <c r="F55" s="17"/>
      <c r="G55" s="17"/>
      <c r="H55" s="17">
        <v>0</v>
      </c>
      <c r="I55" s="17"/>
    </row>
    <row r="56" spans="1:9">
      <c r="A56" s="17" t="s">
        <v>127</v>
      </c>
      <c r="B56" s="17">
        <v>110</v>
      </c>
      <c r="C56" s="17">
        <v>112</v>
      </c>
      <c r="D56" s="17">
        <v>358</v>
      </c>
      <c r="E56" s="17"/>
      <c r="F56" s="17"/>
      <c r="G56" s="17"/>
      <c r="H56" s="17">
        <v>0</v>
      </c>
      <c r="I56" s="17"/>
    </row>
    <row r="57" spans="1:9">
      <c r="A57" s="17" t="s">
        <v>127</v>
      </c>
      <c r="B57" s="17">
        <v>115</v>
      </c>
      <c r="C57" s="17">
        <v>117</v>
      </c>
      <c r="D57" s="17">
        <v>363</v>
      </c>
      <c r="E57" s="17"/>
      <c r="F57" s="17"/>
      <c r="G57" s="17"/>
      <c r="H57" s="17">
        <v>0</v>
      </c>
      <c r="I57" s="17"/>
    </row>
    <row r="58" spans="1:9">
      <c r="A58" s="17" t="s">
        <v>127</v>
      </c>
      <c r="B58" s="17">
        <v>120</v>
      </c>
      <c r="C58" s="17">
        <v>122</v>
      </c>
      <c r="D58" s="17">
        <v>368</v>
      </c>
      <c r="E58" s="17"/>
      <c r="F58" s="17"/>
      <c r="G58" s="17"/>
      <c r="H58" s="17">
        <v>0</v>
      </c>
      <c r="I58" s="17"/>
    </row>
    <row r="59" spans="1:9">
      <c r="A59" s="17" t="s">
        <v>127</v>
      </c>
      <c r="B59" s="17">
        <v>130</v>
      </c>
      <c r="C59" s="17">
        <v>132</v>
      </c>
      <c r="D59" s="17">
        <v>378</v>
      </c>
      <c r="E59" s="17"/>
      <c r="F59" s="17"/>
      <c r="G59" s="17"/>
      <c r="H59" s="17">
        <v>0</v>
      </c>
      <c r="I59" s="17"/>
    </row>
    <row r="60" spans="1:9">
      <c r="A60" s="17" t="s">
        <v>127</v>
      </c>
      <c r="B60" s="17">
        <v>135</v>
      </c>
      <c r="C60" s="17">
        <v>137</v>
      </c>
      <c r="D60" s="17">
        <v>383</v>
      </c>
      <c r="E60" s="17"/>
      <c r="F60" s="17"/>
      <c r="G60" s="17"/>
      <c r="H60" s="17">
        <v>37</v>
      </c>
      <c r="I60" s="17"/>
    </row>
    <row r="61" spans="1:9">
      <c r="A61" s="17" t="s">
        <v>127</v>
      </c>
      <c r="B61" s="17">
        <v>140</v>
      </c>
      <c r="C61" s="17">
        <v>142</v>
      </c>
      <c r="D61" s="17">
        <v>388</v>
      </c>
      <c r="E61" s="17"/>
      <c r="F61" s="17"/>
      <c r="G61" s="17"/>
      <c r="H61" s="17">
        <v>0</v>
      </c>
      <c r="I61" s="17"/>
    </row>
    <row r="62" spans="1:9">
      <c r="A62" s="17" t="s">
        <v>127</v>
      </c>
      <c r="B62" s="17">
        <v>0</v>
      </c>
      <c r="C62" s="17">
        <v>2</v>
      </c>
      <c r="D62" s="17">
        <v>398</v>
      </c>
      <c r="E62" s="17"/>
      <c r="F62" s="17"/>
      <c r="G62" s="17"/>
      <c r="H62" s="17">
        <v>3</v>
      </c>
      <c r="I62" s="17"/>
    </row>
    <row r="63" spans="1:9">
      <c r="A63" s="17" t="s">
        <v>127</v>
      </c>
      <c r="B63" s="17">
        <v>10</v>
      </c>
      <c r="C63" s="17">
        <v>12</v>
      </c>
      <c r="D63" s="17">
        <v>408</v>
      </c>
      <c r="E63" s="17"/>
      <c r="F63" s="17"/>
      <c r="G63" s="17"/>
      <c r="H63" s="17">
        <v>5</v>
      </c>
      <c r="I63" s="17"/>
    </row>
    <row r="64" spans="1:9">
      <c r="A64" s="17" t="s">
        <v>127</v>
      </c>
      <c r="B64" s="17">
        <v>15</v>
      </c>
      <c r="C64" s="17">
        <v>17</v>
      </c>
      <c r="D64" s="17">
        <v>413</v>
      </c>
      <c r="E64" s="17"/>
      <c r="F64" s="17"/>
      <c r="G64" s="17"/>
      <c r="H64" s="17">
        <v>1</v>
      </c>
      <c r="I64" s="17"/>
    </row>
    <row r="65" spans="1:9">
      <c r="A65" s="17" t="s">
        <v>127</v>
      </c>
      <c r="B65" s="17">
        <v>20</v>
      </c>
      <c r="C65" s="17">
        <v>22</v>
      </c>
      <c r="D65" s="17">
        <v>418</v>
      </c>
      <c r="E65" s="17"/>
      <c r="F65" s="17"/>
      <c r="G65" s="17"/>
      <c r="H65" s="17">
        <v>3</v>
      </c>
      <c r="I65" s="17"/>
    </row>
    <row r="66" spans="1:9">
      <c r="A66" s="17" t="s">
        <v>127</v>
      </c>
      <c r="B66" s="17">
        <v>30</v>
      </c>
      <c r="C66" s="17">
        <v>32</v>
      </c>
      <c r="D66" s="17">
        <v>428</v>
      </c>
      <c r="E66" s="17"/>
      <c r="F66" s="17"/>
      <c r="G66" s="17"/>
      <c r="H66" s="17">
        <v>0</v>
      </c>
      <c r="I66" s="17"/>
    </row>
    <row r="67" spans="1:9">
      <c r="A67" s="17" t="s">
        <v>127</v>
      </c>
      <c r="B67" s="17">
        <v>35</v>
      </c>
      <c r="C67" s="17">
        <v>37</v>
      </c>
      <c r="D67" s="17">
        <v>414</v>
      </c>
      <c r="E67" s="17"/>
      <c r="F67" s="17"/>
      <c r="G67" s="17"/>
      <c r="H67" s="17">
        <v>28</v>
      </c>
      <c r="I67" s="17"/>
    </row>
    <row r="68" spans="1:9">
      <c r="A68" s="17" t="s">
        <v>127</v>
      </c>
      <c r="B68" s="17">
        <v>40</v>
      </c>
      <c r="C68" s="17">
        <v>42</v>
      </c>
      <c r="D68" s="17">
        <v>438</v>
      </c>
      <c r="E68" s="17"/>
      <c r="F68" s="17"/>
      <c r="G68" s="17"/>
      <c r="H68" s="17">
        <v>5</v>
      </c>
      <c r="I68" s="17"/>
    </row>
    <row r="69" spans="1:9">
      <c r="A69" s="17" t="s">
        <v>127</v>
      </c>
      <c r="B69" s="17">
        <v>50</v>
      </c>
      <c r="C69" s="17">
        <v>52</v>
      </c>
      <c r="D69" s="17">
        <v>448</v>
      </c>
      <c r="E69" s="17"/>
      <c r="F69" s="17"/>
      <c r="G69" s="17"/>
      <c r="H69" s="17">
        <v>2</v>
      </c>
      <c r="I69" s="17"/>
    </row>
    <row r="70" spans="1:9">
      <c r="A70" s="17" t="s">
        <v>127</v>
      </c>
      <c r="B70" s="17">
        <v>55</v>
      </c>
      <c r="C70" s="17">
        <v>57</v>
      </c>
      <c r="D70" s="17">
        <v>415</v>
      </c>
      <c r="E70" s="17"/>
      <c r="F70" s="17"/>
      <c r="G70" s="17"/>
      <c r="H70" s="17">
        <v>6</v>
      </c>
      <c r="I70" s="17"/>
    </row>
    <row r="71" spans="1:9">
      <c r="A71" s="17" t="s">
        <v>127</v>
      </c>
      <c r="B71" s="17">
        <v>60</v>
      </c>
      <c r="C71" s="17">
        <v>62</v>
      </c>
      <c r="D71" s="17">
        <v>458</v>
      </c>
      <c r="E71" s="17"/>
      <c r="F71" s="17"/>
      <c r="G71" s="17"/>
      <c r="H71" s="17">
        <v>1</v>
      </c>
      <c r="I71" s="17"/>
    </row>
    <row r="72" spans="1:9">
      <c r="A72" s="17" t="s">
        <v>127</v>
      </c>
      <c r="B72" s="17">
        <v>70</v>
      </c>
      <c r="C72" s="17">
        <v>72</v>
      </c>
      <c r="D72" s="17">
        <v>468</v>
      </c>
      <c r="E72" s="17"/>
      <c r="F72" s="17"/>
      <c r="G72" s="17"/>
      <c r="H72" s="17">
        <v>5</v>
      </c>
      <c r="I72" s="17"/>
    </row>
    <row r="73" spans="1:9">
      <c r="A73" s="17" t="s">
        <v>127</v>
      </c>
      <c r="B73" s="17">
        <v>75</v>
      </c>
      <c r="C73" s="17">
        <v>77</v>
      </c>
      <c r="D73" s="17">
        <v>416</v>
      </c>
      <c r="E73" s="17"/>
      <c r="F73" s="17"/>
      <c r="G73" s="17"/>
      <c r="H73" s="17">
        <v>0</v>
      </c>
      <c r="I73" s="17"/>
    </row>
    <row r="74" spans="1:9">
      <c r="A74" s="17" t="s">
        <v>127</v>
      </c>
      <c r="B74" s="17">
        <v>80</v>
      </c>
      <c r="C74" s="17">
        <v>82</v>
      </c>
      <c r="D74" s="17">
        <v>478</v>
      </c>
      <c r="E74" s="17"/>
      <c r="F74" s="17"/>
      <c r="G74" s="17"/>
      <c r="H74" s="17">
        <v>0</v>
      </c>
      <c r="I74" s="17"/>
    </row>
    <row r="75" spans="1:9">
      <c r="A75" s="17" t="s">
        <v>127</v>
      </c>
      <c r="B75" s="17">
        <v>90</v>
      </c>
      <c r="C75" s="17">
        <v>92</v>
      </c>
      <c r="D75" s="17">
        <v>488</v>
      </c>
      <c r="E75" s="17"/>
      <c r="F75" s="17"/>
      <c r="G75" s="17"/>
      <c r="H75" s="17">
        <v>0</v>
      </c>
      <c r="I75" s="17"/>
    </row>
    <row r="76" spans="1:9">
      <c r="A76" s="17" t="s">
        <v>127</v>
      </c>
      <c r="B76" s="17">
        <v>95</v>
      </c>
      <c r="C76" s="17">
        <v>97</v>
      </c>
      <c r="D76" s="17">
        <v>417</v>
      </c>
      <c r="E76" s="17"/>
      <c r="F76" s="17"/>
      <c r="G76" s="17"/>
      <c r="H76" s="17">
        <v>2</v>
      </c>
      <c r="I76" s="17"/>
    </row>
    <row r="77" spans="1:9">
      <c r="A77" s="17" t="s">
        <v>127</v>
      </c>
      <c r="B77" s="17">
        <v>100</v>
      </c>
      <c r="C77" s="17">
        <v>102</v>
      </c>
      <c r="D77" s="17">
        <v>498</v>
      </c>
      <c r="E77" s="17"/>
      <c r="F77" s="17"/>
      <c r="G77" s="17"/>
      <c r="H77" s="17">
        <v>3</v>
      </c>
      <c r="I77" s="17"/>
    </row>
    <row r="78" spans="1:9">
      <c r="A78" s="17" t="s">
        <v>127</v>
      </c>
      <c r="B78" s="17">
        <v>110</v>
      </c>
      <c r="C78" s="17">
        <v>112</v>
      </c>
      <c r="D78" s="17">
        <v>508</v>
      </c>
      <c r="E78" s="17"/>
      <c r="F78" s="17"/>
      <c r="G78" s="17"/>
      <c r="H78" s="17">
        <v>5</v>
      </c>
      <c r="I78" s="17"/>
    </row>
    <row r="79" spans="1:9">
      <c r="A79" s="17" t="s">
        <v>127</v>
      </c>
      <c r="B79" s="17">
        <v>115</v>
      </c>
      <c r="C79" s="17">
        <v>117</v>
      </c>
      <c r="D79" s="17">
        <v>418</v>
      </c>
      <c r="E79" s="17"/>
      <c r="F79" s="17"/>
      <c r="G79" s="17"/>
      <c r="H79" s="17">
        <v>3</v>
      </c>
      <c r="I79" s="17"/>
    </row>
    <row r="80" spans="1:9">
      <c r="A80" s="17" t="s">
        <v>127</v>
      </c>
      <c r="B80" s="17">
        <v>120</v>
      </c>
      <c r="C80" s="17">
        <v>122</v>
      </c>
      <c r="D80" s="17">
        <v>518</v>
      </c>
      <c r="E80" s="17"/>
      <c r="F80" s="17"/>
      <c r="G80" s="17"/>
      <c r="H80" s="17">
        <v>2</v>
      </c>
      <c r="I80" s="17"/>
    </row>
    <row r="81" spans="1:9">
      <c r="A81" s="17" t="s">
        <v>127</v>
      </c>
      <c r="B81" s="17">
        <v>130</v>
      </c>
      <c r="C81" s="17">
        <v>132</v>
      </c>
      <c r="D81" s="17">
        <v>528</v>
      </c>
      <c r="E81" s="17"/>
      <c r="F81" s="17"/>
      <c r="G81" s="17"/>
      <c r="H81" s="17">
        <v>0</v>
      </c>
      <c r="I81" s="17"/>
    </row>
    <row r="82" spans="1:9">
      <c r="A82" s="17" t="s">
        <v>127</v>
      </c>
      <c r="B82" s="17">
        <v>135</v>
      </c>
      <c r="C82" s="17">
        <v>137</v>
      </c>
      <c r="D82" s="17">
        <v>419</v>
      </c>
      <c r="E82" s="17"/>
      <c r="F82" s="17"/>
      <c r="G82" s="17"/>
      <c r="H82" s="17">
        <v>1</v>
      </c>
      <c r="I82" s="17"/>
    </row>
    <row r="83" spans="1:9">
      <c r="A83" s="17" t="s">
        <v>127</v>
      </c>
      <c r="B83" s="17">
        <v>140</v>
      </c>
      <c r="C83" s="17">
        <v>142</v>
      </c>
      <c r="D83" s="17">
        <v>538</v>
      </c>
      <c r="E83" s="17"/>
      <c r="F83" s="17"/>
      <c r="G83" s="17"/>
      <c r="H83" s="17">
        <v>1</v>
      </c>
      <c r="I83" s="17"/>
    </row>
    <row r="84" spans="1:9">
      <c r="A84" s="17" t="s">
        <v>127</v>
      </c>
      <c r="B84" s="17">
        <v>0</v>
      </c>
      <c r="C84" s="17">
        <v>2</v>
      </c>
      <c r="D84" s="17">
        <v>549</v>
      </c>
      <c r="E84" s="17"/>
      <c r="F84" s="17"/>
      <c r="G84" s="17"/>
      <c r="H84" s="17">
        <v>4</v>
      </c>
      <c r="I84" s="17"/>
    </row>
    <row r="85" spans="1:9">
      <c r="A85" s="17" t="s">
        <v>127</v>
      </c>
      <c r="B85" s="17">
        <v>10</v>
      </c>
      <c r="C85" s="17">
        <v>12</v>
      </c>
      <c r="D85" s="17">
        <v>559</v>
      </c>
      <c r="E85" s="17"/>
      <c r="F85" s="17"/>
      <c r="G85" s="17"/>
      <c r="H85" s="17">
        <v>4</v>
      </c>
      <c r="I85" s="17"/>
    </row>
    <row r="86" spans="1:9">
      <c r="A86" s="17" t="s">
        <v>127</v>
      </c>
      <c r="B86" s="17">
        <v>15</v>
      </c>
      <c r="C86" s="17">
        <v>17</v>
      </c>
      <c r="D86" s="17">
        <v>564</v>
      </c>
      <c r="E86" s="17"/>
      <c r="F86" s="17"/>
      <c r="G86" s="17"/>
      <c r="H86" s="17">
        <v>3</v>
      </c>
      <c r="I86" s="17"/>
    </row>
    <row r="87" spans="1:9">
      <c r="A87" s="17" t="s">
        <v>127</v>
      </c>
      <c r="B87" s="17">
        <v>20</v>
      </c>
      <c r="C87" s="17">
        <v>22</v>
      </c>
      <c r="D87" s="17">
        <v>569</v>
      </c>
      <c r="E87" s="17"/>
      <c r="F87" s="17"/>
      <c r="G87" s="17"/>
      <c r="H87" s="17">
        <v>1</v>
      </c>
      <c r="I87" s="17"/>
    </row>
    <row r="88" spans="1:9">
      <c r="A88" s="17" t="s">
        <v>127</v>
      </c>
      <c r="B88" s="17">
        <v>30</v>
      </c>
      <c r="C88" s="17">
        <v>32</v>
      </c>
      <c r="D88" s="17">
        <v>579</v>
      </c>
      <c r="E88" s="17"/>
      <c r="F88" s="17"/>
      <c r="G88" s="17"/>
      <c r="H88" s="17">
        <v>0</v>
      </c>
      <c r="I88" s="17"/>
    </row>
    <row r="89" spans="1:9">
      <c r="A89" s="17" t="s">
        <v>127</v>
      </c>
      <c r="B89" s="17">
        <v>35</v>
      </c>
      <c r="C89" s="17">
        <v>37</v>
      </c>
      <c r="D89" s="17">
        <v>584</v>
      </c>
      <c r="E89" s="17"/>
      <c r="F89" s="17"/>
      <c r="G89" s="17"/>
      <c r="H89" s="17">
        <v>4</v>
      </c>
      <c r="I89" s="17"/>
    </row>
    <row r="90" spans="1:9">
      <c r="A90" s="17" t="s">
        <v>127</v>
      </c>
      <c r="B90" s="17">
        <v>40</v>
      </c>
      <c r="C90" s="17">
        <v>42</v>
      </c>
      <c r="D90" s="17">
        <v>589</v>
      </c>
      <c r="E90" s="17"/>
      <c r="F90" s="17"/>
      <c r="G90" s="17"/>
      <c r="H90" s="17">
        <v>1</v>
      </c>
      <c r="I90" s="17"/>
    </row>
    <row r="91" spans="1:9">
      <c r="A91" s="17" t="s">
        <v>127</v>
      </c>
      <c r="B91" s="17">
        <v>50</v>
      </c>
      <c r="C91" s="17">
        <v>52</v>
      </c>
      <c r="D91" s="17">
        <v>599</v>
      </c>
      <c r="E91" s="17"/>
      <c r="F91" s="17"/>
      <c r="G91" s="17"/>
      <c r="H91" s="17">
        <v>0</v>
      </c>
      <c r="I91" s="17"/>
    </row>
    <row r="92" spans="1:9">
      <c r="A92" s="17" t="s">
        <v>127</v>
      </c>
      <c r="B92" s="17">
        <v>55</v>
      </c>
      <c r="C92" s="17">
        <v>57</v>
      </c>
      <c r="D92" s="17">
        <v>604</v>
      </c>
      <c r="E92" s="17"/>
      <c r="F92" s="17"/>
      <c r="G92" s="17"/>
      <c r="H92" s="17">
        <v>1</v>
      </c>
      <c r="I92" s="17"/>
    </row>
    <row r="93" spans="1:9">
      <c r="A93" s="17" t="s">
        <v>127</v>
      </c>
      <c r="B93" s="17">
        <v>60</v>
      </c>
      <c r="C93" s="17">
        <v>62</v>
      </c>
      <c r="D93" s="17">
        <v>609</v>
      </c>
      <c r="E93" s="17"/>
      <c r="F93" s="17"/>
      <c r="G93" s="17"/>
      <c r="H93" s="17">
        <v>0</v>
      </c>
      <c r="I93" s="17"/>
    </row>
    <row r="94" spans="1:9">
      <c r="A94" s="17" t="s">
        <v>127</v>
      </c>
      <c r="B94" s="17">
        <v>70</v>
      </c>
      <c r="C94" s="17">
        <v>72</v>
      </c>
      <c r="D94" s="17">
        <v>619</v>
      </c>
      <c r="E94" s="17"/>
      <c r="F94" s="17"/>
      <c r="G94" s="17"/>
      <c r="H94" s="17">
        <v>0</v>
      </c>
      <c r="I94" s="17"/>
    </row>
    <row r="95" spans="1:9">
      <c r="A95" s="17" t="s">
        <v>127</v>
      </c>
      <c r="B95" s="17">
        <v>75</v>
      </c>
      <c r="C95" s="17">
        <v>77</v>
      </c>
      <c r="D95" s="17">
        <v>624</v>
      </c>
      <c r="E95" s="17"/>
      <c r="F95" s="17"/>
      <c r="G95" s="17"/>
      <c r="H95" s="17">
        <v>5</v>
      </c>
      <c r="I95" s="17"/>
    </row>
    <row r="96" spans="1:9">
      <c r="A96" s="17" t="s">
        <v>127</v>
      </c>
      <c r="B96" s="17">
        <v>80</v>
      </c>
      <c r="C96" s="17">
        <v>82</v>
      </c>
      <c r="D96" s="17">
        <v>629</v>
      </c>
      <c r="E96" s="17"/>
      <c r="F96" s="17"/>
      <c r="G96" s="17"/>
      <c r="H96" s="17">
        <v>0</v>
      </c>
      <c r="I96" s="17"/>
    </row>
    <row r="97" spans="1:9">
      <c r="A97" s="17" t="s">
        <v>127</v>
      </c>
      <c r="B97" s="17">
        <v>90</v>
      </c>
      <c r="C97" s="17">
        <v>92</v>
      </c>
      <c r="D97" s="17">
        <v>639</v>
      </c>
      <c r="E97" s="17"/>
      <c r="F97" s="17"/>
      <c r="G97" s="17"/>
      <c r="H97" s="17">
        <v>0</v>
      </c>
      <c r="I97" s="17"/>
    </row>
    <row r="98" spans="1:9">
      <c r="A98" s="17" t="s">
        <v>127</v>
      </c>
      <c r="B98" s="17">
        <v>95</v>
      </c>
      <c r="C98" s="17">
        <v>97</v>
      </c>
      <c r="D98" s="17">
        <v>644</v>
      </c>
      <c r="E98" s="17"/>
      <c r="F98" s="17"/>
      <c r="G98" s="17"/>
      <c r="H98" s="17">
        <v>4</v>
      </c>
      <c r="I98" s="17"/>
    </row>
    <row r="99" spans="1:9">
      <c r="A99" s="17" t="s">
        <v>127</v>
      </c>
      <c r="B99" s="17">
        <v>100</v>
      </c>
      <c r="C99" s="17">
        <v>102</v>
      </c>
      <c r="D99" s="17">
        <v>649</v>
      </c>
      <c r="E99" s="17"/>
      <c r="F99" s="17"/>
      <c r="G99" s="17"/>
      <c r="H99" s="17">
        <v>0</v>
      </c>
      <c r="I99" s="17"/>
    </row>
    <row r="100" spans="1:9">
      <c r="A100" s="17" t="s">
        <v>127</v>
      </c>
      <c r="B100" s="17">
        <v>110</v>
      </c>
      <c r="C100" s="17">
        <v>112</v>
      </c>
      <c r="D100" s="17">
        <v>659</v>
      </c>
      <c r="E100" s="17"/>
      <c r="F100" s="17"/>
      <c r="G100" s="17"/>
      <c r="H100" s="17">
        <v>0</v>
      </c>
      <c r="I100" s="17"/>
    </row>
    <row r="101" spans="1:9">
      <c r="A101" s="17" t="s">
        <v>127</v>
      </c>
      <c r="B101" s="17">
        <v>115</v>
      </c>
      <c r="C101" s="17">
        <v>117</v>
      </c>
      <c r="D101" s="17">
        <v>664</v>
      </c>
      <c r="E101" s="17"/>
      <c r="F101" s="17"/>
      <c r="G101" s="17"/>
      <c r="H101" s="17">
        <v>4</v>
      </c>
      <c r="I101" s="17"/>
    </row>
    <row r="102" spans="1:9">
      <c r="A102" s="17" t="s">
        <v>127</v>
      </c>
      <c r="B102" s="17">
        <v>120</v>
      </c>
      <c r="C102" s="17">
        <v>122</v>
      </c>
      <c r="D102" s="17">
        <v>669</v>
      </c>
      <c r="E102" s="17"/>
      <c r="F102" s="17"/>
      <c r="G102" s="17"/>
      <c r="H102" s="17">
        <v>0</v>
      </c>
      <c r="I102" s="17"/>
    </row>
    <row r="103" spans="1:9">
      <c r="A103" s="17" t="s">
        <v>127</v>
      </c>
      <c r="B103" s="17">
        <v>0</v>
      </c>
      <c r="C103" s="17">
        <v>2</v>
      </c>
      <c r="D103" s="17">
        <v>678</v>
      </c>
      <c r="E103" s="17"/>
      <c r="F103" s="17"/>
      <c r="G103" s="17"/>
      <c r="H103" s="17">
        <v>5</v>
      </c>
      <c r="I103" s="17"/>
    </row>
    <row r="104" spans="1:9">
      <c r="A104" s="17" t="s">
        <v>127</v>
      </c>
      <c r="B104" s="17">
        <v>10</v>
      </c>
      <c r="C104" s="17">
        <v>12</v>
      </c>
      <c r="D104" s="17">
        <v>688</v>
      </c>
      <c r="E104" s="17"/>
      <c r="F104" s="17"/>
      <c r="G104" s="17"/>
      <c r="H104" s="17">
        <v>1</v>
      </c>
      <c r="I104" s="17"/>
    </row>
    <row r="105" spans="1:9">
      <c r="A105" s="17" t="s">
        <v>127</v>
      </c>
      <c r="B105" s="17">
        <v>15</v>
      </c>
      <c r="C105" s="17">
        <v>17</v>
      </c>
      <c r="D105" s="17">
        <v>693</v>
      </c>
      <c r="E105" s="17"/>
      <c r="F105" s="17"/>
      <c r="G105" s="17"/>
      <c r="H105" s="17">
        <v>14</v>
      </c>
      <c r="I105" s="17"/>
    </row>
    <row r="106" spans="1:9">
      <c r="A106" s="17" t="s">
        <v>127</v>
      </c>
      <c r="B106" s="17">
        <v>20</v>
      </c>
      <c r="C106" s="17">
        <v>22</v>
      </c>
      <c r="D106" s="17">
        <v>698</v>
      </c>
      <c r="E106" s="17"/>
      <c r="F106" s="17"/>
      <c r="G106" s="17"/>
      <c r="H106" s="17">
        <v>15</v>
      </c>
      <c r="I106" s="17"/>
    </row>
    <row r="107" spans="1:9">
      <c r="A107" s="17" t="s">
        <v>127</v>
      </c>
      <c r="B107" s="17">
        <v>30</v>
      </c>
      <c r="C107" s="17">
        <v>32</v>
      </c>
      <c r="D107" s="17">
        <v>708</v>
      </c>
      <c r="E107" s="17"/>
      <c r="F107" s="17"/>
      <c r="G107" s="17"/>
      <c r="H107" s="17">
        <v>0</v>
      </c>
      <c r="I107" s="17"/>
    </row>
    <row r="108" spans="1:9">
      <c r="A108" s="17" t="s">
        <v>127</v>
      </c>
      <c r="B108" s="17">
        <v>35</v>
      </c>
      <c r="C108" s="17">
        <v>37</v>
      </c>
      <c r="D108" s="17">
        <v>713</v>
      </c>
      <c r="E108" s="17"/>
      <c r="F108" s="17"/>
      <c r="G108" s="17"/>
      <c r="H108" s="17">
        <v>2</v>
      </c>
      <c r="I108" s="17"/>
    </row>
    <row r="109" spans="1:9">
      <c r="A109" s="17" t="s">
        <v>127</v>
      </c>
      <c r="B109" s="17">
        <v>40</v>
      </c>
      <c r="C109" s="17">
        <v>42</v>
      </c>
      <c r="D109" s="17">
        <v>718</v>
      </c>
      <c r="E109" s="17"/>
      <c r="F109" s="17"/>
      <c r="G109" s="17"/>
      <c r="H109" s="17">
        <v>6</v>
      </c>
      <c r="I109" s="17"/>
    </row>
    <row r="110" spans="1:9">
      <c r="A110" s="17" t="s">
        <v>127</v>
      </c>
      <c r="B110" s="17">
        <v>50</v>
      </c>
      <c r="C110" s="17">
        <v>52</v>
      </c>
      <c r="D110" s="17">
        <v>728</v>
      </c>
      <c r="E110" s="17"/>
      <c r="F110" s="17"/>
      <c r="G110" s="17"/>
      <c r="H110" s="17">
        <v>3</v>
      </c>
      <c r="I110" s="17"/>
    </row>
    <row r="111" spans="1:9">
      <c r="A111" s="17" t="s">
        <v>127</v>
      </c>
      <c r="B111" s="17">
        <v>55</v>
      </c>
      <c r="C111" s="17">
        <v>57</v>
      </c>
      <c r="D111" s="17">
        <v>733</v>
      </c>
      <c r="E111" s="17"/>
      <c r="F111" s="17"/>
      <c r="G111" s="17"/>
      <c r="H111" s="17">
        <v>6</v>
      </c>
      <c r="I111" s="17"/>
    </row>
    <row r="112" spans="1:9">
      <c r="A112" s="17" t="s">
        <v>127</v>
      </c>
      <c r="B112" s="17">
        <v>60</v>
      </c>
      <c r="C112" s="17">
        <v>62</v>
      </c>
      <c r="D112" s="17">
        <v>738</v>
      </c>
      <c r="E112" s="17"/>
      <c r="F112" s="17"/>
      <c r="G112" s="17"/>
      <c r="H112" s="17">
        <v>2</v>
      </c>
      <c r="I112" s="17"/>
    </row>
    <row r="113" spans="1:9">
      <c r="A113" s="17" t="s">
        <v>127</v>
      </c>
      <c r="B113" s="17">
        <v>70</v>
      </c>
      <c r="C113" s="17">
        <v>72</v>
      </c>
      <c r="D113" s="17">
        <v>748</v>
      </c>
      <c r="E113" s="17"/>
      <c r="F113" s="17"/>
      <c r="G113" s="17"/>
      <c r="H113" s="17">
        <v>1</v>
      </c>
      <c r="I113" s="17"/>
    </row>
    <row r="114" spans="1:9">
      <c r="A114" s="17" t="s">
        <v>127</v>
      </c>
      <c r="B114" s="17">
        <v>75</v>
      </c>
      <c r="C114" s="17">
        <v>77</v>
      </c>
      <c r="D114" s="17">
        <v>753</v>
      </c>
      <c r="E114" s="17"/>
      <c r="F114" s="17"/>
      <c r="G114" s="17"/>
      <c r="H114" s="17">
        <v>4</v>
      </c>
      <c r="I114" s="17"/>
    </row>
    <row r="115" spans="1:9">
      <c r="A115" s="17" t="s">
        <v>127</v>
      </c>
      <c r="B115" s="17">
        <v>80</v>
      </c>
      <c r="C115" s="17">
        <v>82</v>
      </c>
      <c r="D115" s="17">
        <v>758</v>
      </c>
      <c r="E115" s="17"/>
      <c r="F115" s="17"/>
      <c r="G115" s="17"/>
      <c r="H115" s="17">
        <v>6</v>
      </c>
      <c r="I115" s="17"/>
    </row>
    <row r="116" spans="1:9">
      <c r="A116" s="17" t="s">
        <v>127</v>
      </c>
      <c r="B116" s="17">
        <v>90</v>
      </c>
      <c r="C116" s="17">
        <v>92</v>
      </c>
      <c r="D116" s="17">
        <v>768</v>
      </c>
      <c r="E116" s="17"/>
      <c r="F116" s="17"/>
      <c r="G116" s="17"/>
      <c r="H116" s="17">
        <v>2</v>
      </c>
      <c r="I116" s="17"/>
    </row>
    <row r="117" spans="1:9">
      <c r="A117" s="17" t="s">
        <v>127</v>
      </c>
      <c r="B117" s="17">
        <v>95</v>
      </c>
      <c r="C117" s="17">
        <v>97</v>
      </c>
      <c r="D117" s="17">
        <v>773</v>
      </c>
      <c r="E117" s="17"/>
      <c r="F117" s="17"/>
      <c r="G117" s="17"/>
      <c r="H117" s="17">
        <v>1</v>
      </c>
      <c r="I117" s="17"/>
    </row>
    <row r="118" spans="1:9">
      <c r="A118" s="17" t="s">
        <v>127</v>
      </c>
      <c r="B118" s="17">
        <v>100</v>
      </c>
      <c r="C118" s="17">
        <v>102</v>
      </c>
      <c r="D118" s="17">
        <v>778</v>
      </c>
      <c r="E118" s="17"/>
      <c r="F118" s="17"/>
      <c r="G118" s="17"/>
      <c r="H118" s="17">
        <v>1</v>
      </c>
      <c r="I118" s="17"/>
    </row>
    <row r="119" spans="1:9">
      <c r="A119" s="17" t="s">
        <v>127</v>
      </c>
      <c r="B119" s="17">
        <v>110</v>
      </c>
      <c r="C119" s="17">
        <v>112</v>
      </c>
      <c r="D119" s="17">
        <v>788</v>
      </c>
      <c r="E119" s="17"/>
      <c r="F119" s="17"/>
      <c r="G119" s="17"/>
      <c r="H119" s="17">
        <v>0</v>
      </c>
      <c r="I119" s="17"/>
    </row>
    <row r="120" spans="1:9">
      <c r="A120" s="17" t="s">
        <v>127</v>
      </c>
      <c r="B120" s="17">
        <v>115</v>
      </c>
      <c r="C120" s="17">
        <v>117</v>
      </c>
      <c r="D120" s="17">
        <v>793</v>
      </c>
      <c r="E120" s="17"/>
      <c r="F120" s="17"/>
      <c r="G120" s="17"/>
      <c r="H120" s="17">
        <v>4</v>
      </c>
      <c r="I120" s="17"/>
    </row>
    <row r="121" spans="1:9">
      <c r="A121" s="17" t="s">
        <v>127</v>
      </c>
      <c r="B121" s="17">
        <v>120</v>
      </c>
      <c r="C121" s="17">
        <v>122</v>
      </c>
      <c r="D121" s="17">
        <v>798</v>
      </c>
      <c r="E121" s="17"/>
      <c r="F121" s="17"/>
      <c r="G121" s="17"/>
      <c r="H121" s="17">
        <v>6</v>
      </c>
      <c r="I121" s="17"/>
    </row>
    <row r="122" spans="1:9">
      <c r="A122" s="17" t="s">
        <v>127</v>
      </c>
      <c r="B122" s="17">
        <v>130</v>
      </c>
      <c r="C122" s="17">
        <v>132</v>
      </c>
      <c r="D122" s="17">
        <v>808</v>
      </c>
      <c r="E122" s="17"/>
      <c r="F122" s="17"/>
      <c r="G122" s="17"/>
      <c r="H122" s="17">
        <v>6</v>
      </c>
      <c r="I122" s="17"/>
    </row>
    <row r="123" spans="1:9">
      <c r="A123" s="17" t="s">
        <v>127</v>
      </c>
      <c r="B123" s="17">
        <v>135</v>
      </c>
      <c r="C123" s="17">
        <v>137</v>
      </c>
      <c r="D123" s="17">
        <v>813</v>
      </c>
      <c r="E123" s="17"/>
      <c r="F123" s="17"/>
      <c r="G123" s="17"/>
      <c r="H123" s="17">
        <v>31</v>
      </c>
      <c r="I123" s="17"/>
    </row>
    <row r="124" spans="1:9">
      <c r="A124" s="17" t="s">
        <v>127</v>
      </c>
      <c r="B124" s="17">
        <v>140</v>
      </c>
      <c r="C124" s="17">
        <v>142</v>
      </c>
      <c r="D124" s="17">
        <v>818</v>
      </c>
      <c r="E124" s="17"/>
      <c r="F124" s="17"/>
      <c r="G124" s="17"/>
      <c r="H124" s="17">
        <v>4</v>
      </c>
      <c r="I124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"/>
  <sheetViews>
    <sheetView zoomScale="80" zoomScaleNormal="80" workbookViewId="0">
      <selection activeCell="B1" sqref="B1"/>
    </sheetView>
  </sheetViews>
  <sheetFormatPr defaultColWidth="10.796875" defaultRowHeight="15.6"/>
  <cols>
    <col min="1" max="1" width="22.796875" style="20" customWidth="1"/>
    <col min="2" max="16384" width="10.796875" style="20"/>
  </cols>
  <sheetData>
    <row r="1" spans="1:10" ht="141">
      <c r="A1" s="9" t="s">
        <v>0</v>
      </c>
      <c r="B1" s="27" t="s">
        <v>128</v>
      </c>
      <c r="C1" s="10" t="s">
        <v>1</v>
      </c>
      <c r="D1" s="10" t="s">
        <v>2</v>
      </c>
      <c r="E1" s="11" t="s">
        <v>8</v>
      </c>
      <c r="F1" s="12" t="s">
        <v>104</v>
      </c>
      <c r="G1" s="12" t="s">
        <v>125</v>
      </c>
      <c r="H1" s="13" t="s">
        <v>106</v>
      </c>
      <c r="I1" s="10" t="s">
        <v>108</v>
      </c>
      <c r="J1" s="14" t="s">
        <v>107</v>
      </c>
    </row>
    <row r="2" spans="1:10">
      <c r="A2" s="160" t="s">
        <v>130</v>
      </c>
      <c r="B2" s="17" t="s">
        <v>142</v>
      </c>
      <c r="C2" s="17">
        <v>18</v>
      </c>
      <c r="D2" s="17">
        <v>20</v>
      </c>
      <c r="E2" s="17"/>
      <c r="F2" s="17"/>
      <c r="G2" s="17">
        <v>12.1</v>
      </c>
      <c r="H2" s="17">
        <v>3</v>
      </c>
      <c r="I2" s="119">
        <v>27.272727272727298</v>
      </c>
      <c r="J2" s="17">
        <v>11</v>
      </c>
    </row>
    <row r="3" spans="1:10">
      <c r="A3" s="160" t="s">
        <v>130</v>
      </c>
      <c r="B3" s="17" t="s">
        <v>142</v>
      </c>
      <c r="C3" s="17">
        <v>22</v>
      </c>
      <c r="D3" s="17">
        <v>24</v>
      </c>
      <c r="E3" s="17"/>
      <c r="F3" s="17"/>
      <c r="G3" s="17">
        <v>10.75</v>
      </c>
      <c r="H3" s="17">
        <v>3</v>
      </c>
      <c r="I3" s="119">
        <v>100</v>
      </c>
      <c r="J3" s="17">
        <v>3</v>
      </c>
    </row>
    <row r="4" spans="1:10">
      <c r="A4" s="160" t="s">
        <v>130</v>
      </c>
      <c r="B4" s="17" t="s">
        <v>142</v>
      </c>
      <c r="C4" s="17">
        <v>27</v>
      </c>
      <c r="D4" s="17">
        <v>29</v>
      </c>
      <c r="E4" s="17"/>
      <c r="F4" s="17"/>
      <c r="G4" s="17" t="s">
        <v>219</v>
      </c>
      <c r="H4" s="17">
        <v>0</v>
      </c>
      <c r="I4" s="119">
        <v>0</v>
      </c>
      <c r="J4" s="17">
        <v>10</v>
      </c>
    </row>
    <row r="5" spans="1:10">
      <c r="A5" s="160" t="s">
        <v>130</v>
      </c>
      <c r="B5" s="17" t="s">
        <v>142</v>
      </c>
      <c r="C5" s="17" t="s">
        <v>140</v>
      </c>
      <c r="D5" s="17" t="s">
        <v>140</v>
      </c>
      <c r="E5" s="17"/>
      <c r="F5" s="17"/>
      <c r="G5" s="17" t="s">
        <v>220</v>
      </c>
      <c r="H5" s="17">
        <v>12</v>
      </c>
      <c r="I5" s="119">
        <v>25.531914893617021</v>
      </c>
      <c r="J5" s="17">
        <v>47</v>
      </c>
    </row>
    <row r="6" spans="1:10">
      <c r="A6" s="161" t="s">
        <v>132</v>
      </c>
      <c r="B6" s="17" t="s">
        <v>142</v>
      </c>
      <c r="C6" s="17" t="s">
        <v>140</v>
      </c>
      <c r="D6" s="17" t="s">
        <v>140</v>
      </c>
      <c r="E6" s="17"/>
      <c r="F6" s="17"/>
      <c r="G6" s="17"/>
      <c r="H6" s="17">
        <v>8</v>
      </c>
      <c r="I6" s="119">
        <v>47.058823529411761</v>
      </c>
      <c r="J6" s="17">
        <v>17</v>
      </c>
    </row>
    <row r="7" spans="1:10">
      <c r="A7" s="161" t="s">
        <v>131</v>
      </c>
      <c r="B7" s="17" t="s">
        <v>141</v>
      </c>
      <c r="C7" s="17"/>
      <c r="D7" s="17"/>
      <c r="E7" s="17" t="s">
        <v>140</v>
      </c>
      <c r="F7" s="17" t="s">
        <v>140</v>
      </c>
      <c r="G7" s="17"/>
      <c r="H7" s="17">
        <v>48</v>
      </c>
      <c r="I7" s="119">
        <v>51.612903225806448</v>
      </c>
      <c r="J7" s="17">
        <v>93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zoomScale="90" zoomScaleNormal="90" workbookViewId="0">
      <pane ySplit="1" topLeftCell="A63" activePane="bottomLeft" state="frozen"/>
      <selection pane="bottomLeft" sqref="A1:A1048576"/>
    </sheetView>
  </sheetViews>
  <sheetFormatPr defaultColWidth="10.796875" defaultRowHeight="15.6"/>
  <cols>
    <col min="1" max="1" width="21.296875" style="22" customWidth="1"/>
    <col min="2" max="2" width="5.69921875" style="22" customWidth="1"/>
    <col min="3" max="3" width="5.796875" style="22" customWidth="1"/>
    <col min="4" max="5" width="12.5" style="22" customWidth="1"/>
    <col min="6" max="6" width="13.796875" style="22" customWidth="1"/>
    <col min="7" max="7" width="9" style="20" customWidth="1"/>
    <col min="8" max="8" width="10" style="20" customWidth="1"/>
    <col min="9" max="9" width="7.796875" style="23" customWidth="1"/>
    <col min="10" max="10" width="10.796875" style="23"/>
    <col min="11" max="18" width="10.796875" style="20"/>
    <col min="19" max="19" width="25" style="20" customWidth="1"/>
    <col min="20" max="16384" width="10.796875" style="20"/>
  </cols>
  <sheetData>
    <row r="1" spans="1:10" s="16" customFormat="1" ht="138" customHeight="1">
      <c r="A1" s="9" t="s">
        <v>0</v>
      </c>
      <c r="B1" s="10" t="s">
        <v>1</v>
      </c>
      <c r="C1" s="10" t="s">
        <v>2</v>
      </c>
      <c r="D1" s="11" t="s">
        <v>8</v>
      </c>
      <c r="E1" s="11" t="s">
        <v>104</v>
      </c>
      <c r="F1" s="11" t="s">
        <v>125</v>
      </c>
      <c r="G1" s="13" t="s">
        <v>106</v>
      </c>
      <c r="H1" s="14" t="s">
        <v>107</v>
      </c>
      <c r="I1" s="10" t="s">
        <v>108</v>
      </c>
      <c r="J1" s="15"/>
    </row>
    <row r="2" spans="1:10" s="19" customFormat="1">
      <c r="A2" s="162"/>
      <c r="B2" s="162"/>
      <c r="C2" s="162"/>
      <c r="D2" s="163"/>
      <c r="E2" s="163"/>
      <c r="F2" s="164"/>
      <c r="G2" s="17"/>
      <c r="H2" s="17"/>
      <c r="I2" s="165"/>
      <c r="J2" s="18"/>
    </row>
    <row r="3" spans="1:10">
      <c r="A3" s="24" t="s">
        <v>126</v>
      </c>
      <c r="B3" s="24">
        <v>0</v>
      </c>
      <c r="C3" s="24">
        <v>2</v>
      </c>
      <c r="D3" s="17"/>
      <c r="E3" s="166"/>
      <c r="F3" s="166"/>
      <c r="G3" s="17"/>
      <c r="H3" s="17"/>
      <c r="I3" s="148"/>
    </row>
    <row r="4" spans="1:10">
      <c r="A4" s="25" t="s">
        <v>126</v>
      </c>
      <c r="B4" s="25">
        <v>2</v>
      </c>
      <c r="C4" s="25">
        <v>4</v>
      </c>
      <c r="D4" s="17"/>
      <c r="E4" s="166"/>
      <c r="F4" s="166"/>
      <c r="G4" s="17"/>
      <c r="H4" s="17"/>
      <c r="I4" s="148"/>
    </row>
    <row r="5" spans="1:10">
      <c r="A5" s="25" t="s">
        <v>126</v>
      </c>
      <c r="B5" s="25">
        <v>6</v>
      </c>
      <c r="C5" s="25">
        <v>8</v>
      </c>
      <c r="D5" s="17"/>
      <c r="E5" s="166"/>
      <c r="F5" s="166"/>
      <c r="G5" s="17"/>
      <c r="H5" s="17"/>
      <c r="I5" s="148"/>
    </row>
    <row r="6" spans="1:10">
      <c r="A6" s="25" t="s">
        <v>126</v>
      </c>
      <c r="B6" s="25">
        <v>10</v>
      </c>
      <c r="C6" s="25">
        <v>12</v>
      </c>
      <c r="D6" s="17"/>
      <c r="E6" s="166"/>
      <c r="F6" s="166"/>
      <c r="G6" s="17"/>
      <c r="H6" s="17"/>
      <c r="I6" s="148"/>
    </row>
    <row r="7" spans="1:10">
      <c r="A7" s="25" t="s">
        <v>126</v>
      </c>
      <c r="B7" s="25">
        <v>14</v>
      </c>
      <c r="C7" s="25">
        <v>16</v>
      </c>
      <c r="D7" s="17"/>
      <c r="E7" s="166"/>
      <c r="F7" s="166"/>
      <c r="G7" s="17"/>
      <c r="H7" s="17"/>
      <c r="I7" s="148"/>
    </row>
    <row r="8" spans="1:10">
      <c r="A8" s="25" t="s">
        <v>126</v>
      </c>
      <c r="B8" s="25">
        <v>18</v>
      </c>
      <c r="C8" s="25">
        <v>20</v>
      </c>
      <c r="D8" s="17"/>
      <c r="E8" s="166"/>
      <c r="F8" s="166"/>
      <c r="G8" s="17"/>
      <c r="H8" s="17"/>
      <c r="I8" s="148"/>
    </row>
    <row r="9" spans="1:10">
      <c r="A9" s="25" t="s">
        <v>126</v>
      </c>
      <c r="B9" s="25">
        <v>22</v>
      </c>
      <c r="C9" s="25">
        <v>24</v>
      </c>
      <c r="D9" s="17"/>
      <c r="E9" s="166"/>
      <c r="F9" s="166"/>
      <c r="G9" s="17"/>
      <c r="H9" s="17"/>
      <c r="I9" s="148"/>
    </row>
    <row r="10" spans="1:10">
      <c r="A10" s="25" t="s">
        <v>126</v>
      </c>
      <c r="B10" s="25">
        <v>26</v>
      </c>
      <c r="C10" s="25">
        <v>28</v>
      </c>
      <c r="D10" s="17"/>
      <c r="E10" s="166"/>
      <c r="F10" s="166"/>
      <c r="G10" s="17"/>
      <c r="H10" s="17"/>
      <c r="I10" s="148"/>
    </row>
    <row r="11" spans="1:10">
      <c r="A11" s="25" t="s">
        <v>126</v>
      </c>
      <c r="B11" s="25">
        <v>30</v>
      </c>
      <c r="C11" s="25">
        <v>32</v>
      </c>
      <c r="D11" s="17"/>
      <c r="E11" s="166"/>
      <c r="F11" s="166"/>
      <c r="G11" s="17"/>
      <c r="H11" s="17"/>
      <c r="I11" s="148"/>
    </row>
    <row r="12" spans="1:10">
      <c r="A12" s="25" t="s">
        <v>126</v>
      </c>
      <c r="B12" s="25">
        <v>34</v>
      </c>
      <c r="C12" s="25">
        <v>36</v>
      </c>
      <c r="D12" s="17"/>
      <c r="E12" s="166"/>
      <c r="F12" s="166"/>
      <c r="G12" s="17"/>
      <c r="H12" s="17"/>
      <c r="I12" s="148"/>
    </row>
    <row r="13" spans="1:10">
      <c r="A13" s="25" t="s">
        <v>126</v>
      </c>
      <c r="B13" s="25">
        <v>38</v>
      </c>
      <c r="C13" s="25">
        <v>40</v>
      </c>
      <c r="D13" s="17"/>
      <c r="E13" s="166"/>
      <c r="F13" s="166"/>
      <c r="G13" s="17"/>
      <c r="H13" s="17"/>
      <c r="I13" s="148"/>
    </row>
    <row r="14" spans="1:10">
      <c r="A14" s="25" t="s">
        <v>126</v>
      </c>
      <c r="B14" s="25">
        <v>42</v>
      </c>
      <c r="C14" s="25">
        <v>44</v>
      </c>
      <c r="D14" s="17"/>
      <c r="E14" s="166"/>
      <c r="F14" s="166"/>
      <c r="G14" s="17"/>
      <c r="H14" s="17"/>
      <c r="I14" s="148"/>
    </row>
    <row r="15" spans="1:10">
      <c r="A15" s="25" t="s">
        <v>126</v>
      </c>
      <c r="B15" s="25">
        <v>46</v>
      </c>
      <c r="C15" s="25">
        <v>48</v>
      </c>
      <c r="D15" s="17"/>
      <c r="E15" s="166"/>
      <c r="F15" s="166"/>
      <c r="G15" s="17"/>
      <c r="H15" s="17"/>
      <c r="I15" s="148"/>
    </row>
    <row r="16" spans="1:10">
      <c r="A16" s="25" t="s">
        <v>126</v>
      </c>
      <c r="B16" s="25">
        <v>50</v>
      </c>
      <c r="C16" s="25">
        <v>52</v>
      </c>
      <c r="D16" s="17"/>
      <c r="E16" s="166"/>
      <c r="F16" s="166"/>
      <c r="G16" s="17"/>
      <c r="H16" s="17"/>
      <c r="I16" s="148"/>
    </row>
    <row r="17" spans="1:9">
      <c r="A17" s="25" t="s">
        <v>126</v>
      </c>
      <c r="B17" s="25">
        <v>54</v>
      </c>
      <c r="C17" s="25">
        <v>56</v>
      </c>
      <c r="D17" s="17"/>
      <c r="E17" s="166"/>
      <c r="F17" s="166"/>
      <c r="G17" s="17"/>
      <c r="H17" s="17"/>
      <c r="I17" s="148"/>
    </row>
    <row r="18" spans="1:9">
      <c r="A18" s="25" t="s">
        <v>126</v>
      </c>
      <c r="B18" s="25">
        <v>58</v>
      </c>
      <c r="C18" s="25">
        <v>60</v>
      </c>
      <c r="D18" s="17"/>
      <c r="E18" s="166"/>
      <c r="F18" s="166"/>
      <c r="G18" s="17"/>
      <c r="H18" s="17"/>
      <c r="I18" s="148"/>
    </row>
    <row r="19" spans="1:9">
      <c r="A19" s="25" t="s">
        <v>126</v>
      </c>
      <c r="B19" s="25">
        <v>62</v>
      </c>
      <c r="C19" s="25">
        <v>64</v>
      </c>
      <c r="D19" s="17"/>
      <c r="E19" s="166"/>
      <c r="F19" s="166"/>
      <c r="G19" s="17"/>
      <c r="H19" s="17"/>
      <c r="I19" s="148"/>
    </row>
    <row r="20" spans="1:9">
      <c r="A20" s="25" t="s">
        <v>126</v>
      </c>
      <c r="B20" s="25">
        <v>66</v>
      </c>
      <c r="C20" s="25">
        <v>68</v>
      </c>
      <c r="D20" s="17"/>
      <c r="E20" s="166"/>
      <c r="F20" s="166"/>
      <c r="G20" s="17"/>
      <c r="H20" s="17"/>
      <c r="I20" s="148"/>
    </row>
    <row r="21" spans="1:9">
      <c r="A21" s="25" t="s">
        <v>126</v>
      </c>
      <c r="B21" s="25">
        <v>70</v>
      </c>
      <c r="C21" s="25">
        <v>72</v>
      </c>
      <c r="D21" s="17"/>
      <c r="E21" s="166"/>
      <c r="F21" s="166"/>
      <c r="G21" s="17"/>
      <c r="H21" s="17"/>
      <c r="I21" s="148"/>
    </row>
    <row r="22" spans="1:9">
      <c r="A22" s="25" t="s">
        <v>126</v>
      </c>
      <c r="B22" s="25">
        <v>74</v>
      </c>
      <c r="C22" s="25">
        <v>76</v>
      </c>
      <c r="D22" s="17"/>
      <c r="E22" s="166"/>
      <c r="F22" s="166"/>
      <c r="G22" s="17"/>
      <c r="H22" s="17"/>
      <c r="I22" s="148"/>
    </row>
    <row r="23" spans="1:9">
      <c r="A23" s="25" t="s">
        <v>126</v>
      </c>
      <c r="B23" s="25">
        <v>78</v>
      </c>
      <c r="C23" s="25">
        <v>80</v>
      </c>
      <c r="D23" s="17"/>
      <c r="E23" s="166"/>
      <c r="F23" s="166"/>
      <c r="G23" s="17"/>
      <c r="H23" s="17"/>
      <c r="I23" s="148"/>
    </row>
    <row r="24" spans="1:9">
      <c r="A24" s="25" t="s">
        <v>126</v>
      </c>
      <c r="B24" s="25">
        <v>82</v>
      </c>
      <c r="C24" s="25">
        <v>84</v>
      </c>
      <c r="D24" s="17"/>
      <c r="E24" s="166"/>
      <c r="F24" s="166"/>
      <c r="G24" s="17"/>
      <c r="H24" s="17"/>
      <c r="I24" s="148"/>
    </row>
    <row r="25" spans="1:9">
      <c r="A25" s="25" t="s">
        <v>126</v>
      </c>
      <c r="B25" s="25">
        <v>86</v>
      </c>
      <c r="C25" s="25">
        <v>88</v>
      </c>
      <c r="D25" s="17"/>
      <c r="E25" s="166"/>
      <c r="F25" s="166"/>
      <c r="G25" s="17"/>
      <c r="H25" s="17"/>
      <c r="I25" s="148"/>
    </row>
    <row r="26" spans="1:9">
      <c r="A26" s="25" t="s">
        <v>126</v>
      </c>
      <c r="B26" s="25">
        <v>90</v>
      </c>
      <c r="C26" s="25">
        <v>92</v>
      </c>
      <c r="D26" s="17"/>
      <c r="E26" s="166"/>
      <c r="F26" s="166"/>
      <c r="G26" s="17"/>
      <c r="H26" s="17"/>
      <c r="I26" s="148"/>
    </row>
    <row r="27" spans="1:9">
      <c r="A27" s="25" t="s">
        <v>126</v>
      </c>
      <c r="B27" s="25">
        <v>94</v>
      </c>
      <c r="C27" s="25">
        <v>96</v>
      </c>
      <c r="D27" s="17"/>
      <c r="E27" s="166"/>
      <c r="F27" s="166"/>
      <c r="G27" s="17"/>
      <c r="H27" s="17"/>
      <c r="I27" s="148"/>
    </row>
    <row r="28" spans="1:9">
      <c r="A28" s="25" t="s">
        <v>126</v>
      </c>
      <c r="B28" s="25">
        <v>98</v>
      </c>
      <c r="C28" s="25">
        <v>100</v>
      </c>
      <c r="D28" s="17"/>
      <c r="E28" s="166"/>
      <c r="F28" s="166"/>
      <c r="G28" s="17"/>
      <c r="H28" s="17"/>
      <c r="I28" s="148"/>
    </row>
    <row r="29" spans="1:9">
      <c r="A29" s="25" t="s">
        <v>126</v>
      </c>
      <c r="B29" s="25">
        <v>102</v>
      </c>
      <c r="C29" s="25">
        <v>104</v>
      </c>
      <c r="D29" s="17"/>
      <c r="E29" s="166"/>
      <c r="F29" s="166"/>
      <c r="G29" s="17"/>
      <c r="H29" s="17"/>
      <c r="I29" s="148"/>
    </row>
    <row r="30" spans="1:9">
      <c r="A30" s="25" t="s">
        <v>126</v>
      </c>
      <c r="B30" s="25">
        <v>106</v>
      </c>
      <c r="C30" s="25">
        <v>108</v>
      </c>
      <c r="D30" s="17"/>
      <c r="E30" s="166"/>
      <c r="F30" s="166"/>
      <c r="G30" s="17"/>
      <c r="H30" s="17"/>
      <c r="I30" s="148"/>
    </row>
    <row r="31" spans="1:9">
      <c r="A31" s="25" t="s">
        <v>126</v>
      </c>
      <c r="B31" s="25">
        <v>110</v>
      </c>
      <c r="C31" s="25">
        <v>112</v>
      </c>
      <c r="D31" s="17"/>
      <c r="E31" s="166"/>
      <c r="F31" s="166"/>
      <c r="G31" s="17"/>
      <c r="H31" s="17"/>
      <c r="I31" s="148"/>
    </row>
    <row r="32" spans="1:9">
      <c r="A32" s="26" t="s">
        <v>126</v>
      </c>
      <c r="B32" s="25">
        <v>114</v>
      </c>
      <c r="C32" s="25">
        <v>116</v>
      </c>
      <c r="D32" s="17"/>
      <c r="E32" s="166"/>
      <c r="F32" s="166"/>
      <c r="G32" s="17"/>
      <c r="H32" s="17"/>
      <c r="I32" s="148"/>
    </row>
    <row r="33" spans="1:9">
      <c r="A33" s="25" t="s">
        <v>126</v>
      </c>
      <c r="B33" s="25">
        <v>118</v>
      </c>
      <c r="C33" s="25">
        <v>120</v>
      </c>
      <c r="D33" s="17"/>
      <c r="E33" s="166"/>
      <c r="F33" s="166"/>
      <c r="G33" s="17"/>
      <c r="H33" s="17"/>
      <c r="I33" s="148"/>
    </row>
    <row r="34" spans="1:9">
      <c r="A34" s="26" t="s">
        <v>126</v>
      </c>
      <c r="B34" s="25">
        <v>122</v>
      </c>
      <c r="C34" s="25">
        <v>124</v>
      </c>
      <c r="D34" s="17"/>
      <c r="E34" s="166"/>
      <c r="F34" s="166"/>
      <c r="G34" s="17"/>
      <c r="H34" s="17"/>
      <c r="I34" s="148"/>
    </row>
    <row r="35" spans="1:9">
      <c r="A35" s="25" t="s">
        <v>126</v>
      </c>
      <c r="B35" s="25">
        <v>126</v>
      </c>
      <c r="C35" s="25">
        <v>128</v>
      </c>
      <c r="D35" s="17"/>
      <c r="E35" s="166"/>
      <c r="F35" s="166"/>
      <c r="G35" s="17"/>
      <c r="H35" s="17"/>
      <c r="I35" s="148"/>
    </row>
  </sheetData>
  <pageMargins left="0.5" right="0.5" top="0.5" bottom="0.5" header="0" footer="0"/>
  <pageSetup scale="65" fitToHeight="4" orientation="portrait" horizontalDpi="4294967292" verticalDpi="4294967292"/>
  <headerFooter>
    <oddHeader>&amp;L&amp;"Calibri,Regular"&amp;16&amp;K000000Inga AO16-9-PC1 scan&amp;C&amp;"Calibri,Regular"&amp;16&amp;K000000&amp;P/&amp;N&amp;R&amp;"Calibri,Regular"&amp;16 &amp;K0000006/12/2018</oddHeader>
  </headerFooter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97"/>
  <sheetViews>
    <sheetView zoomScale="80" zoomScaleNormal="80" workbookViewId="0">
      <pane ySplit="1" topLeftCell="A2" activePane="bottomLeft" state="frozen"/>
      <selection pane="bottomLeft" sqref="A1:A1048576"/>
    </sheetView>
  </sheetViews>
  <sheetFormatPr defaultColWidth="10.796875" defaultRowHeight="15.6"/>
  <cols>
    <col min="1" max="1" width="21.296875" style="22" customWidth="1"/>
    <col min="2" max="2" width="5.69921875" style="22" customWidth="1"/>
    <col min="3" max="3" width="5.796875" style="22" customWidth="1"/>
    <col min="4" max="5" width="12.5" style="22" customWidth="1"/>
    <col min="6" max="6" width="13.796875" style="22" customWidth="1"/>
    <col min="7" max="7" width="9" style="20" customWidth="1"/>
    <col min="8" max="8" width="10" style="20" customWidth="1"/>
    <col min="9" max="9" width="7.796875" style="23" customWidth="1"/>
    <col min="10" max="10" width="10.796875" style="23"/>
    <col min="11" max="18" width="10.796875" style="20"/>
    <col min="19" max="19" width="25" style="20" customWidth="1"/>
    <col min="20" max="16384" width="10.796875" style="20"/>
  </cols>
  <sheetData>
    <row r="1" spans="1:19" s="16" customFormat="1" ht="138" customHeight="1">
      <c r="A1" s="9" t="s">
        <v>154</v>
      </c>
      <c r="B1" s="10" t="s">
        <v>1</v>
      </c>
      <c r="C1" s="10" t="s">
        <v>2</v>
      </c>
      <c r="D1" s="11" t="s">
        <v>8</v>
      </c>
      <c r="E1" s="11" t="s">
        <v>104</v>
      </c>
      <c r="F1" s="11" t="s">
        <v>125</v>
      </c>
      <c r="G1" s="13" t="s">
        <v>106</v>
      </c>
      <c r="H1" s="14" t="s">
        <v>107</v>
      </c>
      <c r="I1" s="10" t="s">
        <v>108</v>
      </c>
      <c r="J1" s="15"/>
    </row>
    <row r="2" spans="1:19">
      <c r="A2" s="17" t="s">
        <v>5</v>
      </c>
      <c r="B2" s="17">
        <v>18</v>
      </c>
      <c r="C2" s="17">
        <v>20</v>
      </c>
      <c r="D2" s="17" t="s">
        <v>9</v>
      </c>
      <c r="E2" s="17">
        <v>0.19</v>
      </c>
      <c r="F2" s="17">
        <v>2.6099999999999994</v>
      </c>
      <c r="G2" s="17"/>
      <c r="H2" s="17">
        <v>232</v>
      </c>
      <c r="I2" s="17"/>
      <c r="J2" s="20"/>
    </row>
    <row r="3" spans="1:19">
      <c r="A3" s="17" t="s">
        <v>5</v>
      </c>
      <c r="B3" s="17">
        <v>20</v>
      </c>
      <c r="C3" s="17">
        <v>22</v>
      </c>
      <c r="D3" s="17" t="s">
        <v>10</v>
      </c>
      <c r="E3" s="17">
        <v>0.21</v>
      </c>
      <c r="F3" s="17">
        <v>6.0499999999999972</v>
      </c>
      <c r="G3" s="17"/>
      <c r="H3" s="17">
        <v>390</v>
      </c>
      <c r="I3" s="17"/>
      <c r="J3" s="20"/>
    </row>
    <row r="4" spans="1:19">
      <c r="A4" s="17" t="s">
        <v>5</v>
      </c>
      <c r="B4" s="17">
        <v>22</v>
      </c>
      <c r="C4" s="17">
        <v>24</v>
      </c>
      <c r="D4" s="17" t="s">
        <v>11</v>
      </c>
      <c r="E4" s="17">
        <v>0.23</v>
      </c>
      <c r="F4" s="17">
        <v>9.490000000000002</v>
      </c>
      <c r="G4" s="17"/>
      <c r="H4" s="17">
        <v>107</v>
      </c>
      <c r="I4" s="17"/>
      <c r="J4" s="20"/>
    </row>
    <row r="5" spans="1:19">
      <c r="A5" s="17" t="s">
        <v>3</v>
      </c>
      <c r="B5" s="17">
        <v>2</v>
      </c>
      <c r="C5" s="17">
        <v>4</v>
      </c>
      <c r="D5" s="17" t="s">
        <v>12</v>
      </c>
      <c r="E5" s="17">
        <v>0.27</v>
      </c>
      <c r="F5" s="17">
        <v>16.370000000000005</v>
      </c>
      <c r="G5" s="17"/>
      <c r="H5" s="17">
        <v>10</v>
      </c>
      <c r="I5" s="17"/>
      <c r="J5" s="20"/>
    </row>
    <row r="6" spans="1:19">
      <c r="A6" s="17" t="s">
        <v>3</v>
      </c>
      <c r="B6" s="17">
        <v>6</v>
      </c>
      <c r="C6" s="17">
        <v>8</v>
      </c>
      <c r="D6" s="17" t="s">
        <v>13</v>
      </c>
      <c r="E6" s="17">
        <v>0.31</v>
      </c>
      <c r="F6" s="17">
        <v>23.25</v>
      </c>
      <c r="G6" s="17"/>
      <c r="H6" s="17">
        <v>18</v>
      </c>
      <c r="I6" s="17"/>
      <c r="J6" s="20"/>
    </row>
    <row r="7" spans="1:19">
      <c r="A7" s="17" t="s">
        <v>3</v>
      </c>
      <c r="B7" s="17">
        <v>10</v>
      </c>
      <c r="C7" s="17">
        <v>12</v>
      </c>
      <c r="D7" s="17" t="s">
        <v>14</v>
      </c>
      <c r="E7" s="17">
        <v>0.35</v>
      </c>
      <c r="F7" s="17">
        <v>30.129999999999995</v>
      </c>
      <c r="G7" s="17"/>
      <c r="H7" s="17">
        <v>30</v>
      </c>
      <c r="I7" s="17"/>
      <c r="J7" s="20"/>
    </row>
    <row r="8" spans="1:19">
      <c r="A8" s="17" t="s">
        <v>3</v>
      </c>
      <c r="B8" s="17">
        <v>12</v>
      </c>
      <c r="C8" s="17">
        <v>14</v>
      </c>
      <c r="D8" s="17" t="s">
        <v>15</v>
      </c>
      <c r="E8" s="17">
        <v>0.37</v>
      </c>
      <c r="F8" s="17">
        <v>33.57</v>
      </c>
      <c r="G8" s="17"/>
      <c r="H8" s="17">
        <v>3</v>
      </c>
      <c r="I8" s="17"/>
      <c r="J8" s="20"/>
    </row>
    <row r="9" spans="1:19">
      <c r="A9" s="17" t="s">
        <v>3</v>
      </c>
      <c r="B9" s="17">
        <v>14</v>
      </c>
      <c r="C9" s="17">
        <v>16</v>
      </c>
      <c r="D9" s="17" t="s">
        <v>16</v>
      </c>
      <c r="E9" s="17">
        <v>0.39</v>
      </c>
      <c r="F9" s="17">
        <v>37.01</v>
      </c>
      <c r="G9" s="17"/>
      <c r="H9" s="17">
        <v>11</v>
      </c>
      <c r="I9" s="17"/>
      <c r="J9" s="20"/>
    </row>
    <row r="10" spans="1:19">
      <c r="A10" s="17" t="s">
        <v>3</v>
      </c>
      <c r="B10" s="17">
        <v>18</v>
      </c>
      <c r="C10" s="17">
        <v>20</v>
      </c>
      <c r="D10" s="17" t="s">
        <v>17</v>
      </c>
      <c r="E10" s="17">
        <v>0.41</v>
      </c>
      <c r="F10" s="17">
        <v>40.449999999999996</v>
      </c>
      <c r="G10" s="17"/>
      <c r="H10" s="17">
        <v>37</v>
      </c>
      <c r="I10" s="17"/>
      <c r="J10" s="20"/>
    </row>
    <row r="11" spans="1:19">
      <c r="A11" s="17" t="s">
        <v>3</v>
      </c>
      <c r="B11" s="17">
        <v>20</v>
      </c>
      <c r="C11" s="17">
        <v>22</v>
      </c>
      <c r="D11" s="17" t="s">
        <v>18</v>
      </c>
      <c r="E11" s="17">
        <v>0.45</v>
      </c>
      <c r="F11" s="17">
        <v>47.330000000000005</v>
      </c>
      <c r="G11" s="17"/>
      <c r="H11" s="17">
        <v>34</v>
      </c>
      <c r="I11" s="17"/>
      <c r="J11" s="20"/>
      <c r="S11"/>
    </row>
    <row r="12" spans="1:19">
      <c r="A12" s="17" t="s">
        <v>3</v>
      </c>
      <c r="B12" s="17">
        <v>22</v>
      </c>
      <c r="C12" s="17">
        <v>24</v>
      </c>
      <c r="D12" s="17" t="s">
        <v>19</v>
      </c>
      <c r="E12" s="17">
        <v>0.47</v>
      </c>
      <c r="F12" s="17">
        <v>50.769999999999989</v>
      </c>
      <c r="G12" s="17"/>
      <c r="H12" s="17">
        <v>91</v>
      </c>
      <c r="I12" s="17"/>
      <c r="J12" s="20"/>
      <c r="S12"/>
    </row>
    <row r="13" spans="1:19">
      <c r="A13" s="17" t="s">
        <v>3</v>
      </c>
      <c r="B13" s="17">
        <v>26</v>
      </c>
      <c r="C13" s="17">
        <v>28</v>
      </c>
      <c r="D13" s="17" t="s">
        <v>20</v>
      </c>
      <c r="E13" s="17">
        <v>0.51</v>
      </c>
      <c r="F13" s="17">
        <v>57.65</v>
      </c>
      <c r="G13" s="17"/>
      <c r="H13" s="17">
        <v>8</v>
      </c>
      <c r="I13" s="17"/>
      <c r="J13" s="20"/>
      <c r="S13"/>
    </row>
    <row r="14" spans="1:19">
      <c r="A14" s="17" t="s">
        <v>3</v>
      </c>
      <c r="B14" s="17">
        <v>30</v>
      </c>
      <c r="C14" s="17">
        <v>32</v>
      </c>
      <c r="D14" s="17" t="s">
        <v>21</v>
      </c>
      <c r="E14" s="17">
        <v>0.55000000000000004</v>
      </c>
      <c r="F14" s="17">
        <v>64.53</v>
      </c>
      <c r="G14" s="17"/>
      <c r="H14" s="17">
        <v>0</v>
      </c>
      <c r="I14" s="17"/>
      <c r="J14" s="20"/>
      <c r="S14"/>
    </row>
    <row r="15" spans="1:19">
      <c r="A15" s="17" t="s">
        <v>3</v>
      </c>
      <c r="B15" s="17">
        <v>32</v>
      </c>
      <c r="C15" s="17">
        <v>34</v>
      </c>
      <c r="D15" s="17" t="s">
        <v>22</v>
      </c>
      <c r="E15" s="17">
        <v>0.56999999999999995</v>
      </c>
      <c r="F15" s="17">
        <v>67.97</v>
      </c>
      <c r="G15" s="17"/>
      <c r="H15" s="17">
        <v>1</v>
      </c>
      <c r="I15" s="17"/>
      <c r="J15" s="20"/>
      <c r="S15"/>
    </row>
    <row r="16" spans="1:19">
      <c r="A16" s="17" t="s">
        <v>3</v>
      </c>
      <c r="B16" s="17">
        <v>34</v>
      </c>
      <c r="C16" s="17">
        <v>36</v>
      </c>
      <c r="D16" s="17" t="s">
        <v>23</v>
      </c>
      <c r="E16" s="17">
        <v>0.59</v>
      </c>
      <c r="F16" s="17">
        <v>71.41</v>
      </c>
      <c r="G16" s="17"/>
      <c r="H16" s="17">
        <v>33</v>
      </c>
      <c r="I16" s="17"/>
      <c r="J16" s="20"/>
      <c r="S16"/>
    </row>
    <row r="17" spans="1:19">
      <c r="A17" s="17" t="s">
        <v>3</v>
      </c>
      <c r="B17" s="17">
        <v>38</v>
      </c>
      <c r="C17" s="17">
        <v>40</v>
      </c>
      <c r="D17" s="17" t="s">
        <v>24</v>
      </c>
      <c r="E17" s="17">
        <v>0.63</v>
      </c>
      <c r="F17" s="17">
        <v>78.289999999999992</v>
      </c>
      <c r="G17" s="17"/>
      <c r="H17" s="17">
        <v>142</v>
      </c>
      <c r="I17" s="17"/>
      <c r="J17" s="20"/>
      <c r="S17"/>
    </row>
    <row r="18" spans="1:19">
      <c r="A18" s="17" t="s">
        <v>3</v>
      </c>
      <c r="B18" s="17">
        <v>40</v>
      </c>
      <c r="C18" s="17">
        <v>42</v>
      </c>
      <c r="D18" s="17" t="s">
        <v>25</v>
      </c>
      <c r="E18" s="17">
        <v>0.65</v>
      </c>
      <c r="F18" s="17">
        <v>81.72999999999999</v>
      </c>
      <c r="G18" s="17"/>
      <c r="H18" s="17">
        <v>114</v>
      </c>
      <c r="I18" s="17"/>
      <c r="J18" s="20"/>
      <c r="S18"/>
    </row>
    <row r="19" spans="1:19">
      <c r="A19" s="166" t="s">
        <v>3</v>
      </c>
      <c r="B19" s="166">
        <v>42</v>
      </c>
      <c r="C19" s="166">
        <v>44</v>
      </c>
      <c r="D19" s="166" t="s">
        <v>26</v>
      </c>
      <c r="E19" s="166">
        <v>0.67</v>
      </c>
      <c r="F19" s="166">
        <v>85.170000000000016</v>
      </c>
      <c r="G19" s="17"/>
      <c r="H19" s="17">
        <v>143</v>
      </c>
      <c r="I19" s="148"/>
      <c r="S19"/>
    </row>
    <row r="20" spans="1:19">
      <c r="A20" s="166" t="s">
        <v>3</v>
      </c>
      <c r="B20" s="166">
        <v>46</v>
      </c>
      <c r="C20" s="166">
        <v>48</v>
      </c>
      <c r="D20" s="166" t="s">
        <v>27</v>
      </c>
      <c r="E20" s="166">
        <v>0.71</v>
      </c>
      <c r="F20" s="166">
        <v>92.049999999999983</v>
      </c>
      <c r="G20" s="17"/>
      <c r="H20" s="17">
        <v>147</v>
      </c>
      <c r="I20" s="148"/>
    </row>
    <row r="21" spans="1:19">
      <c r="A21" s="166" t="s">
        <v>3</v>
      </c>
      <c r="B21" s="166">
        <v>48</v>
      </c>
      <c r="C21" s="166">
        <v>50</v>
      </c>
      <c r="D21" s="166" t="s">
        <v>28</v>
      </c>
      <c r="E21" s="166">
        <v>0.73</v>
      </c>
      <c r="F21" s="166">
        <v>95.490000000000009</v>
      </c>
      <c r="G21" s="17"/>
      <c r="H21" s="17">
        <v>52</v>
      </c>
      <c r="I21" s="148"/>
    </row>
    <row r="22" spans="1:19">
      <c r="A22" s="166" t="s">
        <v>3</v>
      </c>
      <c r="B22" s="166">
        <v>50</v>
      </c>
      <c r="C22" s="166">
        <v>52</v>
      </c>
      <c r="D22" s="166" t="s">
        <v>29</v>
      </c>
      <c r="E22" s="166">
        <v>0.75</v>
      </c>
      <c r="F22" s="166">
        <v>98.93</v>
      </c>
      <c r="G22" s="17"/>
      <c r="H22" s="17">
        <v>72</v>
      </c>
      <c r="I22" s="148"/>
    </row>
    <row r="23" spans="1:19">
      <c r="A23" s="166" t="s">
        <v>3</v>
      </c>
      <c r="B23" s="166">
        <v>54</v>
      </c>
      <c r="C23" s="166">
        <v>56</v>
      </c>
      <c r="D23" s="166" t="s">
        <v>30</v>
      </c>
      <c r="E23" s="166">
        <v>0.79</v>
      </c>
      <c r="F23" s="166">
        <v>105.81</v>
      </c>
      <c r="G23" s="17"/>
      <c r="H23" s="17">
        <v>68</v>
      </c>
      <c r="I23" s="148"/>
    </row>
    <row r="24" spans="1:19">
      <c r="A24" s="166" t="s">
        <v>3</v>
      </c>
      <c r="B24" s="166">
        <v>58</v>
      </c>
      <c r="C24" s="166">
        <v>60</v>
      </c>
      <c r="D24" s="166" t="s">
        <v>31</v>
      </c>
      <c r="E24" s="166">
        <v>0.83</v>
      </c>
      <c r="F24" s="166">
        <v>112.69</v>
      </c>
      <c r="G24" s="17"/>
      <c r="H24" s="17">
        <v>197</v>
      </c>
      <c r="I24" s="148"/>
    </row>
    <row r="25" spans="1:19">
      <c r="A25" s="166" t="s">
        <v>3</v>
      </c>
      <c r="B25" s="166">
        <v>60</v>
      </c>
      <c r="C25" s="166">
        <v>62</v>
      </c>
      <c r="D25" s="166" t="s">
        <v>32</v>
      </c>
      <c r="E25" s="166">
        <v>0.85</v>
      </c>
      <c r="F25" s="166">
        <v>116.13</v>
      </c>
      <c r="G25" s="17"/>
      <c r="H25" s="17">
        <v>249</v>
      </c>
      <c r="I25" s="148"/>
    </row>
    <row r="26" spans="1:19">
      <c r="A26" s="166" t="s">
        <v>3</v>
      </c>
      <c r="B26" s="166">
        <v>62</v>
      </c>
      <c r="C26" s="166">
        <v>64</v>
      </c>
      <c r="D26" s="166" t="s">
        <v>33</v>
      </c>
      <c r="E26" s="166">
        <v>0.87</v>
      </c>
      <c r="F26" s="166">
        <v>119.57</v>
      </c>
      <c r="G26" s="17"/>
      <c r="H26" s="17">
        <v>488</v>
      </c>
      <c r="I26" s="148"/>
    </row>
    <row r="27" spans="1:19">
      <c r="A27" s="166" t="s">
        <v>3</v>
      </c>
      <c r="B27" s="166">
        <v>66</v>
      </c>
      <c r="C27" s="166">
        <v>68</v>
      </c>
      <c r="D27" s="166" t="s">
        <v>34</v>
      </c>
      <c r="E27" s="166">
        <v>0.91</v>
      </c>
      <c r="F27" s="166">
        <v>126.45000000000002</v>
      </c>
      <c r="G27" s="17"/>
      <c r="H27" s="17">
        <v>237</v>
      </c>
      <c r="I27" s="148"/>
    </row>
    <row r="28" spans="1:19">
      <c r="A28" s="166" t="s">
        <v>3</v>
      </c>
      <c r="B28" s="166">
        <v>70</v>
      </c>
      <c r="C28" s="166">
        <v>72</v>
      </c>
      <c r="D28" s="166" t="s">
        <v>35</v>
      </c>
      <c r="E28" s="166">
        <v>0.95</v>
      </c>
      <c r="F28" s="166">
        <v>133.33000000000001</v>
      </c>
      <c r="G28" s="17"/>
      <c r="H28" s="17">
        <v>177</v>
      </c>
      <c r="I28" s="148"/>
    </row>
    <row r="29" spans="1:19">
      <c r="A29" s="166" t="s">
        <v>3</v>
      </c>
      <c r="B29" s="166">
        <v>74</v>
      </c>
      <c r="C29" s="166">
        <v>76</v>
      </c>
      <c r="D29" s="166" t="s">
        <v>36</v>
      </c>
      <c r="E29" s="166">
        <v>0.99</v>
      </c>
      <c r="F29" s="166">
        <v>140.21</v>
      </c>
      <c r="G29" s="17"/>
      <c r="H29" s="17">
        <v>29</v>
      </c>
      <c r="I29" s="148"/>
    </row>
    <row r="30" spans="1:19">
      <c r="A30" s="166" t="s">
        <v>3</v>
      </c>
      <c r="B30" s="166">
        <v>78</v>
      </c>
      <c r="C30" s="166">
        <v>80</v>
      </c>
      <c r="D30" s="166" t="s">
        <v>37</v>
      </c>
      <c r="E30" s="166">
        <v>1.03</v>
      </c>
      <c r="F30" s="166">
        <v>147.09</v>
      </c>
      <c r="G30" s="17"/>
      <c r="H30" s="17">
        <v>6</v>
      </c>
      <c r="I30" s="148"/>
    </row>
    <row r="31" spans="1:19">
      <c r="A31" s="166" t="s">
        <v>3</v>
      </c>
      <c r="B31" s="166">
        <v>80</v>
      </c>
      <c r="C31" s="166">
        <v>82</v>
      </c>
      <c r="D31" s="166" t="s">
        <v>38</v>
      </c>
      <c r="E31" s="166">
        <v>1.05</v>
      </c>
      <c r="F31" s="166">
        <v>150.53</v>
      </c>
      <c r="G31" s="17"/>
      <c r="H31" s="17">
        <v>0</v>
      </c>
      <c r="I31" s="148"/>
    </row>
    <row r="32" spans="1:19">
      <c r="A32" s="166" t="s">
        <v>3</v>
      </c>
      <c r="B32" s="166">
        <v>82</v>
      </c>
      <c r="C32" s="166">
        <v>84</v>
      </c>
      <c r="D32" s="166" t="s">
        <v>39</v>
      </c>
      <c r="E32" s="166">
        <v>1.07</v>
      </c>
      <c r="F32" s="166">
        <v>153.97000000000003</v>
      </c>
      <c r="G32" s="17"/>
      <c r="H32" s="17">
        <v>3</v>
      </c>
      <c r="I32" s="148"/>
    </row>
    <row r="33" spans="1:9">
      <c r="A33" s="166" t="s">
        <v>3</v>
      </c>
      <c r="B33" s="166">
        <v>86</v>
      </c>
      <c r="C33" s="166">
        <v>88</v>
      </c>
      <c r="D33" s="166" t="s">
        <v>40</v>
      </c>
      <c r="E33" s="166">
        <v>1.1100000000000001</v>
      </c>
      <c r="F33" s="166">
        <v>160.85000000000002</v>
      </c>
      <c r="G33" s="17"/>
      <c r="H33" s="17">
        <v>0</v>
      </c>
      <c r="I33" s="148"/>
    </row>
    <row r="34" spans="1:9">
      <c r="A34" s="166" t="s">
        <v>3</v>
      </c>
      <c r="B34" s="166">
        <v>90</v>
      </c>
      <c r="C34" s="166">
        <v>92</v>
      </c>
      <c r="D34" s="166" t="s">
        <v>41</v>
      </c>
      <c r="E34" s="166">
        <v>1.1499999999999999</v>
      </c>
      <c r="F34" s="166">
        <v>167.73</v>
      </c>
      <c r="G34" s="17"/>
      <c r="H34" s="17">
        <v>0</v>
      </c>
      <c r="I34" s="148"/>
    </row>
    <row r="35" spans="1:9">
      <c r="A35" s="166" t="s">
        <v>3</v>
      </c>
      <c r="B35" s="166">
        <v>94</v>
      </c>
      <c r="C35" s="166">
        <v>96</v>
      </c>
      <c r="D35" s="166" t="s">
        <v>42</v>
      </c>
      <c r="E35" s="166">
        <v>1.19</v>
      </c>
      <c r="F35" s="166">
        <v>174.60999999999999</v>
      </c>
      <c r="G35" s="17"/>
      <c r="H35" s="17">
        <v>1</v>
      </c>
      <c r="I35" s="148"/>
    </row>
    <row r="36" spans="1:9">
      <c r="A36" s="166" t="s">
        <v>3</v>
      </c>
      <c r="B36" s="166">
        <v>98</v>
      </c>
      <c r="C36" s="166">
        <v>100</v>
      </c>
      <c r="D36" s="166" t="s">
        <v>43</v>
      </c>
      <c r="E36" s="166">
        <v>1.23</v>
      </c>
      <c r="F36" s="166">
        <v>181.49</v>
      </c>
      <c r="G36" s="17"/>
      <c r="H36" s="17">
        <v>31</v>
      </c>
      <c r="I36" s="148"/>
    </row>
    <row r="37" spans="1:9">
      <c r="A37" s="166" t="s">
        <v>3</v>
      </c>
      <c r="B37" s="166">
        <v>100</v>
      </c>
      <c r="C37" s="166">
        <v>102</v>
      </c>
      <c r="D37" s="166" t="s">
        <v>44</v>
      </c>
      <c r="E37" s="166">
        <v>1.25</v>
      </c>
      <c r="F37" s="166">
        <v>184.93</v>
      </c>
      <c r="G37" s="17"/>
      <c r="H37" s="17">
        <v>48</v>
      </c>
      <c r="I37" s="148"/>
    </row>
    <row r="38" spans="1:9">
      <c r="A38" s="166" t="s">
        <v>3</v>
      </c>
      <c r="B38" s="166">
        <v>102</v>
      </c>
      <c r="C38" s="166">
        <v>104</v>
      </c>
      <c r="D38" s="166" t="s">
        <v>45</v>
      </c>
      <c r="E38" s="166">
        <v>1.27</v>
      </c>
      <c r="F38" s="166">
        <v>188.37</v>
      </c>
      <c r="G38" s="17"/>
      <c r="H38" s="17">
        <v>64</v>
      </c>
      <c r="I38" s="148"/>
    </row>
    <row r="39" spans="1:9">
      <c r="A39" s="166" t="s">
        <v>3</v>
      </c>
      <c r="B39" s="166">
        <v>106</v>
      </c>
      <c r="C39" s="166">
        <v>108</v>
      </c>
      <c r="D39" s="166" t="s">
        <v>46</v>
      </c>
      <c r="E39" s="166">
        <v>1.31</v>
      </c>
      <c r="F39" s="166">
        <v>195.25000000000003</v>
      </c>
      <c r="G39" s="17"/>
      <c r="H39" s="17">
        <v>142</v>
      </c>
      <c r="I39" s="148"/>
    </row>
    <row r="40" spans="1:9">
      <c r="A40" s="166" t="s">
        <v>3</v>
      </c>
      <c r="B40" s="166">
        <v>108</v>
      </c>
      <c r="C40" s="166">
        <v>110</v>
      </c>
      <c r="D40" s="166" t="s">
        <v>47</v>
      </c>
      <c r="E40" s="166">
        <v>1.33</v>
      </c>
      <c r="F40" s="166">
        <v>198.69000000000003</v>
      </c>
      <c r="G40" s="17"/>
      <c r="H40" s="17">
        <v>106</v>
      </c>
      <c r="I40" s="148"/>
    </row>
    <row r="41" spans="1:9">
      <c r="A41" s="166" t="s">
        <v>3</v>
      </c>
      <c r="B41" s="166">
        <v>110</v>
      </c>
      <c r="C41" s="166">
        <v>112</v>
      </c>
      <c r="D41" s="166" t="s">
        <v>48</v>
      </c>
      <c r="E41" s="166">
        <v>1.35</v>
      </c>
      <c r="F41" s="166">
        <v>202.13000000000002</v>
      </c>
      <c r="G41" s="17"/>
      <c r="H41" s="17">
        <v>192</v>
      </c>
      <c r="I41" s="148"/>
    </row>
    <row r="42" spans="1:9">
      <c r="A42" s="166" t="s">
        <v>3</v>
      </c>
      <c r="B42" s="166">
        <v>114</v>
      </c>
      <c r="C42" s="166">
        <v>120</v>
      </c>
      <c r="D42" s="166" t="s">
        <v>105</v>
      </c>
      <c r="E42" s="166">
        <v>1.41</v>
      </c>
      <c r="F42" s="166">
        <v>212.45</v>
      </c>
      <c r="G42" s="17"/>
      <c r="H42" s="17">
        <v>154</v>
      </c>
      <c r="I42" s="148"/>
    </row>
    <row r="43" spans="1:9">
      <c r="A43" s="166" t="s">
        <v>3</v>
      </c>
      <c r="B43" s="166">
        <v>120</v>
      </c>
      <c r="C43" s="166">
        <v>122</v>
      </c>
      <c r="D43" s="166" t="s">
        <v>49</v>
      </c>
      <c r="E43" s="166">
        <v>1.45</v>
      </c>
      <c r="F43" s="166">
        <v>219.33</v>
      </c>
      <c r="G43" s="17"/>
      <c r="H43" s="17">
        <v>199</v>
      </c>
      <c r="I43" s="148"/>
    </row>
    <row r="44" spans="1:9">
      <c r="A44" s="166" t="s">
        <v>3</v>
      </c>
      <c r="B44" s="166">
        <v>122</v>
      </c>
      <c r="C44" s="166">
        <v>124</v>
      </c>
      <c r="D44" s="166" t="s">
        <v>50</v>
      </c>
      <c r="E44" s="166">
        <v>1.47</v>
      </c>
      <c r="F44" s="166">
        <v>222.77</v>
      </c>
      <c r="G44" s="17"/>
      <c r="H44" s="17">
        <v>157</v>
      </c>
      <c r="I44" s="148"/>
    </row>
    <row r="45" spans="1:9">
      <c r="A45" s="166" t="s">
        <v>3</v>
      </c>
      <c r="B45" s="166">
        <v>126</v>
      </c>
      <c r="C45" s="166">
        <v>128</v>
      </c>
      <c r="D45" s="166" t="s">
        <v>51</v>
      </c>
      <c r="E45" s="166">
        <v>1.51</v>
      </c>
      <c r="F45" s="166">
        <v>229.65000000000003</v>
      </c>
      <c r="G45" s="17"/>
      <c r="H45" s="17">
        <v>71</v>
      </c>
      <c r="I45" s="148"/>
    </row>
    <row r="46" spans="1:9">
      <c r="A46" s="166" t="s">
        <v>3</v>
      </c>
      <c r="B46" s="166">
        <v>130</v>
      </c>
      <c r="C46" s="166">
        <v>132</v>
      </c>
      <c r="D46" s="166" t="s">
        <v>52</v>
      </c>
      <c r="E46" s="166">
        <v>1.55</v>
      </c>
      <c r="F46" s="166">
        <v>236.53000000000003</v>
      </c>
      <c r="G46" s="17"/>
      <c r="H46" s="17">
        <v>133</v>
      </c>
      <c r="I46" s="148"/>
    </row>
    <row r="47" spans="1:9">
      <c r="A47" s="166" t="s">
        <v>3</v>
      </c>
      <c r="B47" s="166">
        <v>134</v>
      </c>
      <c r="C47" s="166">
        <v>136</v>
      </c>
      <c r="D47" s="166" t="s">
        <v>53</v>
      </c>
      <c r="E47" s="166">
        <v>1.59</v>
      </c>
      <c r="F47" s="166">
        <v>243.41000000000003</v>
      </c>
      <c r="G47" s="17"/>
      <c r="H47" s="17">
        <v>35</v>
      </c>
      <c r="I47" s="148"/>
    </row>
    <row r="48" spans="1:9">
      <c r="A48" s="166" t="s">
        <v>3</v>
      </c>
      <c r="B48" s="166">
        <v>138</v>
      </c>
      <c r="C48" s="166">
        <v>140</v>
      </c>
      <c r="D48" s="166" t="s">
        <v>54</v>
      </c>
      <c r="E48" s="166">
        <v>1.63</v>
      </c>
      <c r="F48" s="166">
        <v>250.28999999999996</v>
      </c>
      <c r="G48" s="17"/>
      <c r="H48" s="17">
        <v>10</v>
      </c>
      <c r="I48" s="148"/>
    </row>
    <row r="49" spans="1:9">
      <c r="A49" s="166" t="s">
        <v>3</v>
      </c>
      <c r="B49" s="166">
        <v>140</v>
      </c>
      <c r="C49" s="166">
        <v>142</v>
      </c>
      <c r="D49" s="166" t="s">
        <v>55</v>
      </c>
      <c r="E49" s="166">
        <v>1.65</v>
      </c>
      <c r="F49" s="166">
        <v>253.73000000000002</v>
      </c>
      <c r="G49" s="17"/>
      <c r="H49" s="17">
        <v>18</v>
      </c>
      <c r="I49" s="148"/>
    </row>
    <row r="50" spans="1:9">
      <c r="A50" s="166" t="s">
        <v>3</v>
      </c>
      <c r="B50" s="166">
        <v>142</v>
      </c>
      <c r="C50" s="166">
        <v>144</v>
      </c>
      <c r="D50" s="166" t="s">
        <v>56</v>
      </c>
      <c r="E50" s="166">
        <v>1.67</v>
      </c>
      <c r="F50" s="166">
        <v>257.17</v>
      </c>
      <c r="G50" s="17"/>
      <c r="H50" s="17">
        <v>16</v>
      </c>
      <c r="I50" s="148"/>
    </row>
    <row r="51" spans="1:9">
      <c r="A51" s="166" t="s">
        <v>3</v>
      </c>
      <c r="B51" s="166">
        <v>146</v>
      </c>
      <c r="C51" s="166">
        <v>148</v>
      </c>
      <c r="D51" s="166" t="s">
        <v>57</v>
      </c>
      <c r="E51" s="166">
        <v>1.71</v>
      </c>
      <c r="F51" s="166">
        <v>264.05</v>
      </c>
      <c r="G51" s="17"/>
      <c r="H51" s="17">
        <v>60</v>
      </c>
      <c r="I51" s="148"/>
    </row>
    <row r="52" spans="1:9">
      <c r="A52" s="166" t="s">
        <v>3</v>
      </c>
      <c r="B52" s="166">
        <v>150</v>
      </c>
      <c r="C52" s="166">
        <v>152</v>
      </c>
      <c r="D52" s="166" t="s">
        <v>58</v>
      </c>
      <c r="E52" s="166">
        <v>1.75</v>
      </c>
      <c r="F52" s="166">
        <v>270.93</v>
      </c>
      <c r="G52" s="17"/>
      <c r="H52" s="17">
        <v>51</v>
      </c>
      <c r="I52" s="148"/>
    </row>
    <row r="53" spans="1:9">
      <c r="A53" s="166" t="s">
        <v>4</v>
      </c>
      <c r="B53" s="166">
        <v>0</v>
      </c>
      <c r="C53" s="166">
        <v>2</v>
      </c>
      <c r="D53" s="166" t="s">
        <v>59</v>
      </c>
      <c r="E53" s="166">
        <v>1.77</v>
      </c>
      <c r="F53" s="166">
        <v>274.37</v>
      </c>
      <c r="G53" s="17"/>
      <c r="H53" s="17">
        <v>64</v>
      </c>
      <c r="I53" s="148"/>
    </row>
    <row r="54" spans="1:9">
      <c r="A54" s="166" t="s">
        <v>4</v>
      </c>
      <c r="B54" s="166">
        <v>2</v>
      </c>
      <c r="C54" s="166">
        <v>4</v>
      </c>
      <c r="D54" s="166" t="s">
        <v>60</v>
      </c>
      <c r="E54" s="166">
        <v>1.79</v>
      </c>
      <c r="F54" s="166">
        <v>277.81</v>
      </c>
      <c r="G54" s="17"/>
      <c r="H54" s="17">
        <v>29</v>
      </c>
      <c r="I54" s="148"/>
    </row>
    <row r="55" spans="1:9">
      <c r="A55" s="166" t="s">
        <v>4</v>
      </c>
      <c r="B55" s="166">
        <v>6</v>
      </c>
      <c r="C55" s="166">
        <v>8</v>
      </c>
      <c r="D55" s="166" t="s">
        <v>61</v>
      </c>
      <c r="E55" s="166">
        <v>1.83</v>
      </c>
      <c r="F55" s="166">
        <v>284.69</v>
      </c>
      <c r="G55" s="17"/>
      <c r="H55" s="17">
        <v>24</v>
      </c>
      <c r="I55" s="148"/>
    </row>
    <row r="56" spans="1:9">
      <c r="A56" s="166" t="s">
        <v>4</v>
      </c>
      <c r="B56" s="166">
        <v>8</v>
      </c>
      <c r="C56" s="166">
        <v>10</v>
      </c>
      <c r="D56" s="166" t="s">
        <v>62</v>
      </c>
      <c r="E56" s="166">
        <v>1.85</v>
      </c>
      <c r="F56" s="166">
        <v>288.13</v>
      </c>
      <c r="G56" s="17"/>
      <c r="H56" s="17">
        <v>13</v>
      </c>
      <c r="I56" s="148"/>
    </row>
    <row r="57" spans="1:9">
      <c r="A57" s="166" t="s">
        <v>4</v>
      </c>
      <c r="B57" s="166">
        <v>10</v>
      </c>
      <c r="C57" s="166">
        <v>12</v>
      </c>
      <c r="D57" s="166" t="s">
        <v>63</v>
      </c>
      <c r="E57" s="166">
        <v>1.87</v>
      </c>
      <c r="F57" s="166">
        <v>291.57000000000005</v>
      </c>
      <c r="G57" s="17"/>
      <c r="H57" s="17">
        <v>96</v>
      </c>
      <c r="I57" s="148"/>
    </row>
    <row r="58" spans="1:9">
      <c r="A58" s="166" t="s">
        <v>4</v>
      </c>
      <c r="B58" s="166">
        <v>14</v>
      </c>
      <c r="C58" s="166">
        <v>16</v>
      </c>
      <c r="D58" s="166" t="s">
        <v>64</v>
      </c>
      <c r="E58" s="166">
        <v>1.91</v>
      </c>
      <c r="F58" s="166">
        <v>298.45</v>
      </c>
      <c r="G58" s="17"/>
      <c r="H58" s="17">
        <v>104</v>
      </c>
      <c r="I58" s="148"/>
    </row>
    <row r="59" spans="1:9">
      <c r="A59" s="166" t="s">
        <v>4</v>
      </c>
      <c r="B59" s="166">
        <v>20</v>
      </c>
      <c r="C59" s="166">
        <v>22</v>
      </c>
      <c r="D59" s="166" t="s">
        <v>65</v>
      </c>
      <c r="E59" s="166">
        <v>1.97</v>
      </c>
      <c r="F59" s="166">
        <v>308.77</v>
      </c>
      <c r="G59" s="17"/>
      <c r="H59" s="17">
        <v>157</v>
      </c>
      <c r="I59" s="148"/>
    </row>
    <row r="60" spans="1:9">
      <c r="A60" s="166" t="s">
        <v>4</v>
      </c>
      <c r="B60" s="166">
        <v>22</v>
      </c>
      <c r="C60" s="166">
        <v>24</v>
      </c>
      <c r="D60" s="166" t="s">
        <v>66</v>
      </c>
      <c r="E60" s="166">
        <v>1.99</v>
      </c>
      <c r="F60" s="166">
        <v>312.20999999999998</v>
      </c>
      <c r="G60" s="17"/>
      <c r="H60" s="17">
        <v>23</v>
      </c>
      <c r="I60" s="148"/>
    </row>
    <row r="61" spans="1:9">
      <c r="A61" s="166" t="s">
        <v>4</v>
      </c>
      <c r="B61" s="166">
        <v>26</v>
      </c>
      <c r="C61" s="166">
        <v>28</v>
      </c>
      <c r="D61" s="166" t="s">
        <v>67</v>
      </c>
      <c r="E61" s="166">
        <v>2.0299999999999998</v>
      </c>
      <c r="F61" s="166">
        <v>319.08999999999997</v>
      </c>
      <c r="G61" s="17"/>
      <c r="H61" s="17">
        <v>26</v>
      </c>
      <c r="I61" s="148"/>
    </row>
    <row r="62" spans="1:9">
      <c r="A62" s="166" t="s">
        <v>4</v>
      </c>
      <c r="B62" s="166">
        <v>30</v>
      </c>
      <c r="C62" s="166">
        <v>32</v>
      </c>
      <c r="D62" s="166" t="s">
        <v>68</v>
      </c>
      <c r="E62" s="166">
        <v>2.0699999999999998</v>
      </c>
      <c r="F62" s="166">
        <v>325.96999999999997</v>
      </c>
      <c r="G62" s="17"/>
      <c r="H62" s="17">
        <v>10</v>
      </c>
      <c r="I62" s="148"/>
    </row>
    <row r="63" spans="1:9">
      <c r="A63" s="166" t="s">
        <v>4</v>
      </c>
      <c r="B63" s="166">
        <v>34</v>
      </c>
      <c r="C63" s="166">
        <v>36</v>
      </c>
      <c r="D63" s="166" t="s">
        <v>69</v>
      </c>
      <c r="E63" s="166">
        <v>2.11</v>
      </c>
      <c r="F63" s="166">
        <v>332.84999999999997</v>
      </c>
      <c r="G63" s="17"/>
      <c r="H63" s="17">
        <v>36</v>
      </c>
      <c r="I63" s="148"/>
    </row>
    <row r="64" spans="1:9">
      <c r="A64" s="166" t="s">
        <v>4</v>
      </c>
      <c r="B64" s="166">
        <v>38</v>
      </c>
      <c r="C64" s="166">
        <v>40</v>
      </c>
      <c r="D64" s="166" t="s">
        <v>70</v>
      </c>
      <c r="E64" s="166">
        <v>2.15</v>
      </c>
      <c r="F64" s="166">
        <v>339.73</v>
      </c>
      <c r="G64" s="17"/>
      <c r="H64" s="17">
        <v>1</v>
      </c>
      <c r="I64" s="148"/>
    </row>
    <row r="65" spans="1:9">
      <c r="A65" s="166" t="s">
        <v>4</v>
      </c>
      <c r="B65" s="166">
        <v>40</v>
      </c>
      <c r="C65" s="166">
        <v>42</v>
      </c>
      <c r="D65" s="166" t="s">
        <v>71</v>
      </c>
      <c r="E65" s="166">
        <v>2.17</v>
      </c>
      <c r="F65" s="166">
        <v>343.17</v>
      </c>
      <c r="G65" s="17"/>
      <c r="H65" s="17">
        <v>2</v>
      </c>
      <c r="I65" s="148"/>
    </row>
    <row r="66" spans="1:9">
      <c r="A66" s="166" t="s">
        <v>4</v>
      </c>
      <c r="B66" s="166">
        <v>42</v>
      </c>
      <c r="C66" s="166">
        <v>44</v>
      </c>
      <c r="D66" s="166" t="s">
        <v>72</v>
      </c>
      <c r="E66" s="166">
        <v>2.19</v>
      </c>
      <c r="F66" s="166">
        <v>346.61</v>
      </c>
      <c r="G66" s="17"/>
      <c r="H66" s="17">
        <v>2</v>
      </c>
      <c r="I66" s="148"/>
    </row>
    <row r="67" spans="1:9">
      <c r="A67" s="166" t="s">
        <v>4</v>
      </c>
      <c r="B67" s="166">
        <v>46</v>
      </c>
      <c r="C67" s="166">
        <v>48</v>
      </c>
      <c r="D67" s="166" t="s">
        <v>73</v>
      </c>
      <c r="E67" s="166">
        <v>2.23</v>
      </c>
      <c r="F67" s="166">
        <v>353.49</v>
      </c>
      <c r="G67" s="17"/>
      <c r="H67" s="17">
        <v>3</v>
      </c>
      <c r="I67" s="148"/>
    </row>
    <row r="68" spans="1:9">
      <c r="A68" s="166" t="s">
        <v>4</v>
      </c>
      <c r="B68" s="166">
        <v>50</v>
      </c>
      <c r="C68" s="166">
        <v>52</v>
      </c>
      <c r="D68" s="166" t="s">
        <v>74</v>
      </c>
      <c r="E68" s="166">
        <v>2.27</v>
      </c>
      <c r="F68" s="166">
        <v>360.37</v>
      </c>
      <c r="G68" s="17"/>
      <c r="H68" s="17">
        <v>4</v>
      </c>
      <c r="I68" s="148"/>
    </row>
    <row r="69" spans="1:9">
      <c r="A69" s="166" t="s">
        <v>4</v>
      </c>
      <c r="B69" s="166">
        <v>54</v>
      </c>
      <c r="C69" s="166">
        <v>56</v>
      </c>
      <c r="D69" s="166" t="s">
        <v>75</v>
      </c>
      <c r="E69" s="166">
        <v>2.31</v>
      </c>
      <c r="F69" s="166">
        <v>367.25</v>
      </c>
      <c r="G69" s="17"/>
      <c r="H69" s="17">
        <v>1</v>
      </c>
      <c r="I69" s="148"/>
    </row>
    <row r="70" spans="1:9">
      <c r="A70" s="166" t="s">
        <v>4</v>
      </c>
      <c r="B70" s="166">
        <v>58</v>
      </c>
      <c r="C70" s="166">
        <v>60</v>
      </c>
      <c r="D70" s="166" t="s">
        <v>76</v>
      </c>
      <c r="E70" s="166">
        <v>2.35</v>
      </c>
      <c r="F70" s="166">
        <v>374.13</v>
      </c>
      <c r="G70" s="17"/>
      <c r="H70" s="17">
        <v>20</v>
      </c>
      <c r="I70" s="148"/>
    </row>
    <row r="71" spans="1:9">
      <c r="A71" s="166" t="s">
        <v>4</v>
      </c>
      <c r="B71" s="166">
        <v>62</v>
      </c>
      <c r="C71" s="166">
        <v>64</v>
      </c>
      <c r="D71" s="166" t="s">
        <v>77</v>
      </c>
      <c r="E71" s="166">
        <v>2.39</v>
      </c>
      <c r="F71" s="166">
        <v>381.01000000000005</v>
      </c>
      <c r="G71" s="17"/>
      <c r="H71" s="17">
        <v>22</v>
      </c>
      <c r="I71" s="148"/>
    </row>
    <row r="72" spans="1:9">
      <c r="A72" s="166" t="s">
        <v>4</v>
      </c>
      <c r="B72" s="166">
        <v>66</v>
      </c>
      <c r="C72" s="166">
        <v>68</v>
      </c>
      <c r="D72" s="166" t="s">
        <v>78</v>
      </c>
      <c r="E72" s="166">
        <v>2.4300000000000002</v>
      </c>
      <c r="F72" s="166">
        <v>387.89000000000004</v>
      </c>
      <c r="G72" s="17"/>
      <c r="H72" s="17">
        <v>48</v>
      </c>
      <c r="I72" s="148"/>
    </row>
    <row r="73" spans="1:9">
      <c r="A73" s="166" t="s">
        <v>4</v>
      </c>
      <c r="B73" s="166">
        <v>68</v>
      </c>
      <c r="C73" s="166">
        <v>70</v>
      </c>
      <c r="D73" s="166" t="s">
        <v>79</v>
      </c>
      <c r="E73" s="166">
        <v>2.4500000000000002</v>
      </c>
      <c r="F73" s="166">
        <v>391.33000000000004</v>
      </c>
      <c r="G73" s="17"/>
      <c r="H73" s="17">
        <v>13</v>
      </c>
      <c r="I73" s="148"/>
    </row>
    <row r="74" spans="1:9">
      <c r="A74" s="166" t="s">
        <v>4</v>
      </c>
      <c r="B74" s="166">
        <v>70</v>
      </c>
      <c r="C74" s="166">
        <v>72</v>
      </c>
      <c r="D74" s="166" t="s">
        <v>80</v>
      </c>
      <c r="E74" s="166">
        <v>2.4700000000000002</v>
      </c>
      <c r="F74" s="166">
        <v>394.77000000000004</v>
      </c>
      <c r="G74" s="17"/>
      <c r="H74" s="17">
        <v>86</v>
      </c>
      <c r="I74" s="148"/>
    </row>
    <row r="75" spans="1:9">
      <c r="A75" s="166" t="s">
        <v>4</v>
      </c>
      <c r="B75" s="166">
        <v>74</v>
      </c>
      <c r="C75" s="166">
        <v>76</v>
      </c>
      <c r="D75" s="166" t="s">
        <v>81</v>
      </c>
      <c r="E75" s="166">
        <v>2.5099999999999998</v>
      </c>
      <c r="F75" s="166">
        <v>401.65</v>
      </c>
      <c r="G75" s="17"/>
      <c r="H75" s="17">
        <v>75</v>
      </c>
      <c r="I75" s="148"/>
    </row>
    <row r="76" spans="1:9">
      <c r="A76" s="166" t="s">
        <v>4</v>
      </c>
      <c r="B76" s="166">
        <v>78</v>
      </c>
      <c r="C76" s="166">
        <v>80</v>
      </c>
      <c r="D76" s="166" t="s">
        <v>82</v>
      </c>
      <c r="E76" s="166">
        <v>2.5499999999999998</v>
      </c>
      <c r="F76" s="166">
        <v>408.53</v>
      </c>
      <c r="G76" s="17"/>
      <c r="H76" s="17">
        <v>49</v>
      </c>
      <c r="I76" s="148"/>
    </row>
    <row r="77" spans="1:9">
      <c r="A77" s="166" t="s">
        <v>4</v>
      </c>
      <c r="B77" s="166">
        <v>80</v>
      </c>
      <c r="C77" s="166">
        <v>82</v>
      </c>
      <c r="D77" s="166" t="s">
        <v>83</v>
      </c>
      <c r="E77" s="166">
        <v>2.57</v>
      </c>
      <c r="F77" s="166">
        <v>411.96999999999997</v>
      </c>
      <c r="G77" s="17"/>
      <c r="H77" s="17">
        <v>19</v>
      </c>
      <c r="I77" s="148"/>
    </row>
    <row r="78" spans="1:9">
      <c r="A78" s="166" t="s">
        <v>4</v>
      </c>
      <c r="B78" s="166">
        <v>82</v>
      </c>
      <c r="C78" s="166">
        <v>84</v>
      </c>
      <c r="D78" s="166" t="s">
        <v>84</v>
      </c>
      <c r="E78" s="166">
        <v>2.59</v>
      </c>
      <c r="F78" s="166">
        <v>415.40999999999997</v>
      </c>
      <c r="G78" s="17"/>
      <c r="H78" s="17">
        <v>48</v>
      </c>
      <c r="I78" s="148"/>
    </row>
    <row r="79" spans="1:9">
      <c r="A79" s="166" t="s">
        <v>4</v>
      </c>
      <c r="B79" s="166">
        <v>86</v>
      </c>
      <c r="C79" s="166">
        <v>88</v>
      </c>
      <c r="D79" s="166" t="s">
        <v>85</v>
      </c>
      <c r="E79" s="166">
        <v>2.63</v>
      </c>
      <c r="F79" s="166">
        <v>422.28999999999996</v>
      </c>
      <c r="G79" s="17"/>
      <c r="H79" s="17">
        <v>43</v>
      </c>
      <c r="I79" s="148"/>
    </row>
    <row r="80" spans="1:9">
      <c r="A80" s="166" t="s">
        <v>4</v>
      </c>
      <c r="B80" s="166">
        <v>90</v>
      </c>
      <c r="C80" s="166">
        <v>92</v>
      </c>
      <c r="D80" s="166" t="s">
        <v>86</v>
      </c>
      <c r="E80" s="166">
        <v>2.67</v>
      </c>
      <c r="F80" s="166">
        <v>429.17</v>
      </c>
      <c r="G80" s="17"/>
      <c r="H80" s="17">
        <v>15</v>
      </c>
      <c r="I80" s="148"/>
    </row>
    <row r="81" spans="1:9">
      <c r="A81" s="166" t="s">
        <v>4</v>
      </c>
      <c r="B81" s="166">
        <v>94</v>
      </c>
      <c r="C81" s="166">
        <v>96</v>
      </c>
      <c r="D81" s="166" t="s">
        <v>87</v>
      </c>
      <c r="E81" s="166">
        <v>2.71</v>
      </c>
      <c r="F81" s="166">
        <v>436.05</v>
      </c>
      <c r="G81" s="17"/>
      <c r="H81" s="17">
        <v>23</v>
      </c>
      <c r="I81" s="148"/>
    </row>
    <row r="82" spans="1:9">
      <c r="A82" s="166" t="s">
        <v>4</v>
      </c>
      <c r="B82" s="166">
        <v>98</v>
      </c>
      <c r="C82" s="166">
        <v>100</v>
      </c>
      <c r="D82" s="166" t="s">
        <v>88</v>
      </c>
      <c r="E82" s="166">
        <v>2.75</v>
      </c>
      <c r="F82" s="166">
        <v>442.93</v>
      </c>
      <c r="G82" s="17"/>
      <c r="H82" s="17">
        <v>36</v>
      </c>
      <c r="I82" s="148"/>
    </row>
    <row r="83" spans="1:9">
      <c r="A83" s="166" t="s">
        <v>4</v>
      </c>
      <c r="B83" s="166">
        <v>100</v>
      </c>
      <c r="C83" s="166">
        <v>102</v>
      </c>
      <c r="D83" s="166" t="s">
        <v>89</v>
      </c>
      <c r="E83" s="166">
        <v>2.77</v>
      </c>
      <c r="F83" s="166">
        <v>446.37</v>
      </c>
      <c r="G83" s="17"/>
      <c r="H83" s="17">
        <v>13</v>
      </c>
      <c r="I83" s="148"/>
    </row>
    <row r="84" spans="1:9">
      <c r="A84" s="166" t="s">
        <v>4</v>
      </c>
      <c r="B84" s="166">
        <v>102</v>
      </c>
      <c r="C84" s="166">
        <v>104</v>
      </c>
      <c r="D84" s="166" t="s">
        <v>90</v>
      </c>
      <c r="E84" s="166">
        <v>2.79</v>
      </c>
      <c r="F84" s="166">
        <v>449.81</v>
      </c>
      <c r="G84" s="17"/>
      <c r="H84" s="17">
        <v>28</v>
      </c>
      <c r="I84" s="148"/>
    </row>
    <row r="85" spans="1:9">
      <c r="A85" s="166" t="s">
        <v>4</v>
      </c>
      <c r="B85" s="166">
        <v>106</v>
      </c>
      <c r="C85" s="166">
        <v>108</v>
      </c>
      <c r="D85" s="166" t="s">
        <v>91</v>
      </c>
      <c r="E85" s="166">
        <v>2.83</v>
      </c>
      <c r="F85" s="166">
        <v>456.69</v>
      </c>
      <c r="G85" s="17"/>
      <c r="H85" s="17">
        <v>14</v>
      </c>
      <c r="I85" s="148"/>
    </row>
    <row r="86" spans="1:9">
      <c r="A86" s="166" t="s">
        <v>4</v>
      </c>
      <c r="B86" s="166">
        <v>110</v>
      </c>
      <c r="C86" s="166">
        <v>112</v>
      </c>
      <c r="D86" s="166" t="s">
        <v>92</v>
      </c>
      <c r="E86" s="166">
        <v>2.87</v>
      </c>
      <c r="F86" s="166">
        <v>463.57000000000005</v>
      </c>
      <c r="G86" s="17"/>
      <c r="H86" s="17">
        <v>1</v>
      </c>
      <c r="I86" s="148"/>
    </row>
    <row r="87" spans="1:9">
      <c r="A87" s="166" t="s">
        <v>4</v>
      </c>
      <c r="B87" s="166">
        <v>114</v>
      </c>
      <c r="C87" s="166">
        <v>116</v>
      </c>
      <c r="D87" s="166" t="s">
        <v>93</v>
      </c>
      <c r="E87" s="166">
        <v>2.91</v>
      </c>
      <c r="F87" s="166">
        <v>470.45000000000005</v>
      </c>
      <c r="G87" s="17"/>
      <c r="H87" s="17">
        <v>2</v>
      </c>
      <c r="I87" s="148"/>
    </row>
    <row r="88" spans="1:9">
      <c r="A88" s="166" t="s">
        <v>4</v>
      </c>
      <c r="B88" s="166">
        <v>118</v>
      </c>
      <c r="C88" s="166">
        <v>120</v>
      </c>
      <c r="D88" s="166" t="s">
        <v>94</v>
      </c>
      <c r="E88" s="166">
        <v>2.95</v>
      </c>
      <c r="F88" s="166">
        <v>477.33000000000004</v>
      </c>
      <c r="G88" s="17"/>
      <c r="H88" s="17">
        <v>1</v>
      </c>
      <c r="I88" s="148"/>
    </row>
    <row r="89" spans="1:9">
      <c r="A89" s="166" t="s">
        <v>4</v>
      </c>
      <c r="B89" s="166">
        <v>120</v>
      </c>
      <c r="C89" s="166">
        <v>122</v>
      </c>
      <c r="D89" s="166" t="s">
        <v>95</v>
      </c>
      <c r="E89" s="166">
        <v>2.97</v>
      </c>
      <c r="F89" s="166">
        <v>480.77000000000004</v>
      </c>
      <c r="G89" s="17"/>
      <c r="H89" s="17">
        <v>0</v>
      </c>
      <c r="I89" s="148"/>
    </row>
    <row r="90" spans="1:9">
      <c r="A90" s="166" t="s">
        <v>4</v>
      </c>
      <c r="B90" s="166">
        <v>122</v>
      </c>
      <c r="C90" s="166">
        <v>124</v>
      </c>
      <c r="D90" s="166" t="s">
        <v>96</v>
      </c>
      <c r="E90" s="166">
        <v>2.99</v>
      </c>
      <c r="F90" s="166">
        <v>484.21000000000009</v>
      </c>
      <c r="G90" s="17"/>
      <c r="H90" s="17">
        <v>0</v>
      </c>
      <c r="I90" s="148"/>
    </row>
    <row r="91" spans="1:9">
      <c r="A91" s="166" t="s">
        <v>4</v>
      </c>
      <c r="B91" s="166">
        <v>126</v>
      </c>
      <c r="C91" s="166">
        <v>128</v>
      </c>
      <c r="D91" s="166" t="s">
        <v>97</v>
      </c>
      <c r="E91" s="166">
        <v>3.01</v>
      </c>
      <c r="F91" s="166">
        <v>487.64999999999992</v>
      </c>
      <c r="G91" s="17"/>
      <c r="H91" s="17">
        <v>0</v>
      </c>
      <c r="I91" s="148"/>
    </row>
    <row r="92" spans="1:9">
      <c r="A92" s="166" t="s">
        <v>4</v>
      </c>
      <c r="B92" s="166">
        <v>130</v>
      </c>
      <c r="C92" s="166">
        <v>132</v>
      </c>
      <c r="D92" s="166" t="s">
        <v>98</v>
      </c>
      <c r="E92" s="166">
        <v>3.07</v>
      </c>
      <c r="F92" s="166">
        <v>497.96999999999997</v>
      </c>
      <c r="G92" s="17"/>
      <c r="H92" s="17">
        <v>0</v>
      </c>
      <c r="I92" s="148"/>
    </row>
    <row r="93" spans="1:9">
      <c r="A93" s="166" t="s">
        <v>4</v>
      </c>
      <c r="B93" s="166">
        <v>134</v>
      </c>
      <c r="C93" s="166">
        <v>136</v>
      </c>
      <c r="D93" s="166" t="s">
        <v>99</v>
      </c>
      <c r="E93" s="166">
        <v>3.11</v>
      </c>
      <c r="F93" s="166">
        <v>504.84999999999997</v>
      </c>
      <c r="G93" s="17"/>
      <c r="H93" s="17">
        <v>0</v>
      </c>
      <c r="I93" s="148"/>
    </row>
    <row r="94" spans="1:9">
      <c r="A94" s="166" t="s">
        <v>4</v>
      </c>
      <c r="B94" s="166">
        <v>138</v>
      </c>
      <c r="C94" s="166">
        <v>140</v>
      </c>
      <c r="D94" s="166" t="s">
        <v>100</v>
      </c>
      <c r="E94" s="166">
        <v>3.15</v>
      </c>
      <c r="F94" s="166">
        <v>511.72999999999996</v>
      </c>
      <c r="G94" s="17"/>
      <c r="H94" s="17">
        <v>0</v>
      </c>
      <c r="I94" s="148"/>
    </row>
    <row r="95" spans="1:9">
      <c r="A95" s="166" t="s">
        <v>4</v>
      </c>
      <c r="B95" s="166">
        <v>140</v>
      </c>
      <c r="C95" s="166">
        <v>142</v>
      </c>
      <c r="D95" s="166" t="s">
        <v>101</v>
      </c>
      <c r="E95" s="166">
        <v>3.17</v>
      </c>
      <c r="F95" s="166">
        <v>515.16999999999996</v>
      </c>
      <c r="G95" s="17"/>
      <c r="H95" s="17">
        <v>2</v>
      </c>
      <c r="I95" s="148"/>
    </row>
    <row r="96" spans="1:9">
      <c r="A96" s="166" t="s">
        <v>4</v>
      </c>
      <c r="B96" s="166">
        <v>142</v>
      </c>
      <c r="C96" s="166">
        <v>144</v>
      </c>
      <c r="D96" s="166" t="s">
        <v>102</v>
      </c>
      <c r="E96" s="166">
        <v>3.19</v>
      </c>
      <c r="F96" s="166">
        <v>518.6099999999999</v>
      </c>
      <c r="G96" s="17"/>
      <c r="H96" s="17">
        <v>0</v>
      </c>
      <c r="I96" s="148"/>
    </row>
    <row r="97" spans="1:9">
      <c r="A97" s="166" t="s">
        <v>4</v>
      </c>
      <c r="B97" s="166">
        <v>146</v>
      </c>
      <c r="C97" s="166">
        <v>148</v>
      </c>
      <c r="D97" s="166" t="s">
        <v>103</v>
      </c>
      <c r="E97" s="166">
        <v>3.23</v>
      </c>
      <c r="F97" s="166">
        <v>525.4899999999999</v>
      </c>
      <c r="G97" s="17"/>
      <c r="H97" s="17">
        <v>0</v>
      </c>
      <c r="I97" s="148"/>
    </row>
  </sheetData>
  <pageMargins left="0.5" right="0.5" top="0.5" bottom="0.5" header="0" footer="0"/>
  <pageSetup scale="65" fitToHeight="4" orientation="portrait" horizontalDpi="4294967292" verticalDpi="4294967292"/>
  <headerFooter>
    <oddHeader>&amp;L&amp;"Calibri,Regular"&amp;16&amp;K000000Inga AO16-9-PC1 scan&amp;C&amp;"Calibri,Regular"&amp;16&amp;K000000&amp;P/&amp;N&amp;R&amp;"Calibri,Regular"&amp;16 &amp;K0000006/12/2018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4"/>
  <sheetViews>
    <sheetView zoomScale="75" zoomScaleNormal="50" workbookViewId="0">
      <selection activeCell="C1" sqref="C1"/>
    </sheetView>
  </sheetViews>
  <sheetFormatPr defaultColWidth="11.796875" defaultRowHeight="21"/>
  <cols>
    <col min="1" max="2" width="11.796875" style="89"/>
    <col min="3" max="3" width="8.69921875" style="89" bestFit="1" customWidth="1"/>
    <col min="4" max="4" width="10.796875" style="89" customWidth="1"/>
    <col min="5" max="5" width="6.796875" style="89" customWidth="1"/>
    <col min="6" max="6" width="6.5" style="89" customWidth="1"/>
    <col min="7" max="8" width="7.5" style="116" customWidth="1"/>
    <col min="9" max="9" width="8.796875" style="117" customWidth="1"/>
    <col min="10" max="11" width="15.796875" style="115" customWidth="1"/>
    <col min="12" max="12" width="11.796875" style="89"/>
    <col min="13" max="13" width="11.796875" style="220"/>
    <col min="14" max="16384" width="11.796875" style="89"/>
  </cols>
  <sheetData>
    <row r="1" spans="1:13" ht="259.95" customHeight="1">
      <c r="A1" s="250" t="s">
        <v>342</v>
      </c>
      <c r="B1" s="250"/>
      <c r="C1" s="179" t="s">
        <v>1</v>
      </c>
      <c r="D1" s="179" t="s">
        <v>2</v>
      </c>
      <c r="E1" s="83" t="s">
        <v>190</v>
      </c>
      <c r="F1" s="83" t="s">
        <v>191</v>
      </c>
      <c r="G1" s="84" t="s">
        <v>192</v>
      </c>
      <c r="H1" s="85" t="s">
        <v>193</v>
      </c>
      <c r="I1" s="86" t="s">
        <v>194</v>
      </c>
      <c r="J1" s="87" t="s">
        <v>245</v>
      </c>
      <c r="K1" s="87" t="s">
        <v>246</v>
      </c>
      <c r="L1" s="88" t="s">
        <v>195</v>
      </c>
    </row>
    <row r="2" spans="1:13">
      <c r="A2" s="90" t="s">
        <v>173</v>
      </c>
      <c r="B2" s="90" t="s">
        <v>196</v>
      </c>
      <c r="C2" s="91">
        <v>0</v>
      </c>
      <c r="D2" s="92">
        <v>5</v>
      </c>
      <c r="E2" s="92">
        <v>0</v>
      </c>
      <c r="F2" s="93">
        <v>5</v>
      </c>
      <c r="G2" s="94">
        <v>2.5</v>
      </c>
      <c r="H2" s="94">
        <f>139*(G2)/30</f>
        <v>11.583333333333334</v>
      </c>
      <c r="I2" s="93">
        <f>2013-H2</f>
        <v>2001.4166666666667</v>
      </c>
      <c r="J2" s="95">
        <v>5</v>
      </c>
      <c r="K2" s="96">
        <v>10</v>
      </c>
      <c r="L2" s="97">
        <v>50</v>
      </c>
    </row>
    <row r="3" spans="1:13">
      <c r="A3" s="90" t="s">
        <v>173</v>
      </c>
      <c r="B3" s="90" t="s">
        <v>196</v>
      </c>
      <c r="C3" s="91">
        <v>5</v>
      </c>
      <c r="D3" s="92">
        <v>10</v>
      </c>
      <c r="E3" s="92">
        <v>5</v>
      </c>
      <c r="F3" s="93">
        <v>10</v>
      </c>
      <c r="G3" s="94">
        <v>7.5</v>
      </c>
      <c r="H3" s="94">
        <f t="shared" ref="H3:H7" si="0">139*(G3)/30</f>
        <v>34.75</v>
      </c>
      <c r="I3" s="93">
        <f t="shared" ref="I3:I66" si="1">2013-H3</f>
        <v>1978.25</v>
      </c>
      <c r="J3" s="95">
        <v>1</v>
      </c>
      <c r="K3" s="96">
        <v>4.7619047619047619</v>
      </c>
      <c r="L3" s="97">
        <v>21</v>
      </c>
    </row>
    <row r="4" spans="1:13">
      <c r="A4" s="90" t="s">
        <v>173</v>
      </c>
      <c r="B4" s="90" t="s">
        <v>196</v>
      </c>
      <c r="C4" s="91">
        <v>10</v>
      </c>
      <c r="D4" s="92">
        <v>15</v>
      </c>
      <c r="E4" s="92">
        <v>10</v>
      </c>
      <c r="F4" s="93">
        <v>15</v>
      </c>
      <c r="G4" s="94">
        <v>12.5</v>
      </c>
      <c r="H4" s="94">
        <f t="shared" si="0"/>
        <v>57.916666666666664</v>
      </c>
      <c r="I4" s="93">
        <f t="shared" si="1"/>
        <v>1955.0833333333333</v>
      </c>
      <c r="J4" s="95">
        <v>0</v>
      </c>
      <c r="K4" s="96">
        <v>0</v>
      </c>
      <c r="L4" s="97">
        <v>62</v>
      </c>
    </row>
    <row r="5" spans="1:13">
      <c r="A5" s="90" t="s">
        <v>173</v>
      </c>
      <c r="B5" s="90" t="s">
        <v>196</v>
      </c>
      <c r="C5" s="91">
        <v>15</v>
      </c>
      <c r="D5" s="92">
        <v>20</v>
      </c>
      <c r="E5" s="92">
        <v>15</v>
      </c>
      <c r="F5" s="93">
        <v>20</v>
      </c>
      <c r="G5" s="94">
        <v>17.5</v>
      </c>
      <c r="H5" s="94">
        <f t="shared" si="0"/>
        <v>81.083333333333329</v>
      </c>
      <c r="I5" s="93">
        <f t="shared" si="1"/>
        <v>1931.9166666666667</v>
      </c>
      <c r="J5" s="95">
        <v>4</v>
      </c>
      <c r="K5" s="96">
        <v>5.6338028169014081</v>
      </c>
      <c r="L5" s="97">
        <v>71</v>
      </c>
    </row>
    <row r="6" spans="1:13">
      <c r="A6" s="90" t="s">
        <v>173</v>
      </c>
      <c r="B6" s="90" t="s">
        <v>196</v>
      </c>
      <c r="C6" s="91">
        <v>20</v>
      </c>
      <c r="D6" s="92">
        <v>25</v>
      </c>
      <c r="E6" s="92">
        <v>20</v>
      </c>
      <c r="F6" s="93">
        <v>25</v>
      </c>
      <c r="G6" s="94">
        <v>22.5</v>
      </c>
      <c r="H6" s="94">
        <f t="shared" si="0"/>
        <v>104.25</v>
      </c>
      <c r="I6" s="93">
        <f t="shared" si="1"/>
        <v>1908.75</v>
      </c>
      <c r="J6" s="95">
        <v>3</v>
      </c>
      <c r="K6" s="96">
        <v>4.0540540540540544</v>
      </c>
      <c r="L6" s="97">
        <v>74</v>
      </c>
    </row>
    <row r="7" spans="1:13">
      <c r="A7" s="90" t="s">
        <v>173</v>
      </c>
      <c r="B7" s="93" t="s">
        <v>177</v>
      </c>
      <c r="C7" s="93"/>
      <c r="D7" s="93"/>
      <c r="E7" s="93">
        <v>20</v>
      </c>
      <c r="F7" s="93">
        <v>29</v>
      </c>
      <c r="G7" s="94">
        <v>24.5</v>
      </c>
      <c r="H7" s="94">
        <f t="shared" si="0"/>
        <v>113.51666666666667</v>
      </c>
      <c r="I7" s="93">
        <f t="shared" si="1"/>
        <v>1899.4833333333333</v>
      </c>
      <c r="J7" s="95">
        <v>3</v>
      </c>
      <c r="K7" s="96">
        <v>3.1578947368421053</v>
      </c>
      <c r="L7" s="221">
        <v>95</v>
      </c>
      <c r="M7" s="89"/>
    </row>
    <row r="8" spans="1:13">
      <c r="A8" s="90" t="s">
        <v>173</v>
      </c>
      <c r="B8" s="90" t="s">
        <v>196</v>
      </c>
      <c r="C8" s="91">
        <v>25</v>
      </c>
      <c r="D8" s="92">
        <v>30</v>
      </c>
      <c r="E8" s="92">
        <v>25</v>
      </c>
      <c r="F8" s="93">
        <v>30</v>
      </c>
      <c r="G8" s="94">
        <v>27.5</v>
      </c>
      <c r="H8" s="94">
        <f>139*(G8)/30</f>
        <v>127.41666666666667</v>
      </c>
      <c r="I8" s="93">
        <f t="shared" si="1"/>
        <v>1885.5833333333333</v>
      </c>
      <c r="J8" s="95">
        <v>0</v>
      </c>
      <c r="K8" s="96">
        <v>0</v>
      </c>
      <c r="L8" s="97">
        <v>83</v>
      </c>
    </row>
    <row r="9" spans="1:13">
      <c r="A9" s="90" t="s">
        <v>173</v>
      </c>
      <c r="B9" s="90" t="s">
        <v>196</v>
      </c>
      <c r="C9" s="91">
        <v>30</v>
      </c>
      <c r="D9" s="92">
        <v>35</v>
      </c>
      <c r="E9" s="92">
        <v>30</v>
      </c>
      <c r="F9" s="93">
        <v>35</v>
      </c>
      <c r="G9" s="94">
        <v>32.5</v>
      </c>
      <c r="H9" s="94">
        <f>139*(G9)/30</f>
        <v>150.58333333333334</v>
      </c>
      <c r="I9" s="93">
        <f t="shared" si="1"/>
        <v>1862.4166666666667</v>
      </c>
      <c r="J9" s="95">
        <v>6</v>
      </c>
      <c r="K9" s="96">
        <v>2.1897810218978102</v>
      </c>
      <c r="L9" s="97">
        <v>274</v>
      </c>
    </row>
    <row r="10" spans="1:13">
      <c r="A10" s="90" t="s">
        <v>173</v>
      </c>
      <c r="B10" s="93" t="s">
        <v>177</v>
      </c>
      <c r="C10" s="93"/>
      <c r="D10" s="93"/>
      <c r="E10" s="93">
        <v>30</v>
      </c>
      <c r="F10" s="93">
        <v>39</v>
      </c>
      <c r="G10" s="94">
        <v>34.5</v>
      </c>
      <c r="H10" s="94">
        <f>4.0683*(G10)+16.91</f>
        <v>157.26634999999999</v>
      </c>
      <c r="I10" s="93">
        <f t="shared" si="1"/>
        <v>1855.7336500000001</v>
      </c>
      <c r="J10" s="95">
        <v>2</v>
      </c>
      <c r="K10" s="96">
        <v>1.9801980198019802</v>
      </c>
      <c r="L10" s="221">
        <v>101</v>
      </c>
      <c r="M10" s="89"/>
    </row>
    <row r="11" spans="1:13">
      <c r="A11" s="90" t="s">
        <v>173</v>
      </c>
      <c r="B11" s="93" t="s">
        <v>196</v>
      </c>
      <c r="C11" s="93">
        <v>35</v>
      </c>
      <c r="D11" s="93">
        <v>40</v>
      </c>
      <c r="E11" s="93">
        <v>35</v>
      </c>
      <c r="F11" s="93">
        <v>40</v>
      </c>
      <c r="G11" s="94">
        <v>37.5</v>
      </c>
      <c r="H11" s="94">
        <f t="shared" ref="H11:H42" si="2">4.0683*(G11)+16.91</f>
        <v>169.47125</v>
      </c>
      <c r="I11" s="93">
        <f t="shared" si="1"/>
        <v>1843.5287499999999</v>
      </c>
      <c r="J11" s="95">
        <v>6</v>
      </c>
      <c r="K11" s="96">
        <v>3.8461538461538463</v>
      </c>
      <c r="L11" s="97">
        <v>156</v>
      </c>
    </row>
    <row r="12" spans="1:13">
      <c r="A12" s="90" t="s">
        <v>173</v>
      </c>
      <c r="B12" s="93" t="s">
        <v>174</v>
      </c>
      <c r="C12" s="93">
        <v>40</v>
      </c>
      <c r="D12" s="93">
        <v>46</v>
      </c>
      <c r="E12" s="93">
        <v>40</v>
      </c>
      <c r="F12" s="93">
        <v>46</v>
      </c>
      <c r="G12" s="94">
        <v>43</v>
      </c>
      <c r="H12" s="94">
        <f t="shared" si="2"/>
        <v>191.84689999999998</v>
      </c>
      <c r="I12" s="93">
        <f t="shared" si="1"/>
        <v>1821.1531</v>
      </c>
      <c r="J12" s="95">
        <v>4</v>
      </c>
      <c r="K12" s="96">
        <v>2.4844720496894408</v>
      </c>
      <c r="L12" s="97">
        <v>161</v>
      </c>
      <c r="M12" s="89"/>
    </row>
    <row r="13" spans="1:13">
      <c r="A13" s="90" t="s">
        <v>173</v>
      </c>
      <c r="B13" s="93" t="s">
        <v>177</v>
      </c>
      <c r="C13" s="93"/>
      <c r="D13" s="93"/>
      <c r="E13" s="93">
        <v>40</v>
      </c>
      <c r="F13" s="93">
        <v>49</v>
      </c>
      <c r="G13" s="94">
        <v>44.5</v>
      </c>
      <c r="H13" s="94">
        <f t="shared" si="2"/>
        <v>197.94934999999998</v>
      </c>
      <c r="I13" s="93">
        <f t="shared" si="1"/>
        <v>1815.0506500000001</v>
      </c>
      <c r="J13" s="95">
        <v>0</v>
      </c>
      <c r="K13" s="96">
        <v>0</v>
      </c>
      <c r="L13" s="221">
        <v>62</v>
      </c>
      <c r="M13" s="89"/>
    </row>
    <row r="14" spans="1:13">
      <c r="A14" s="90" t="s">
        <v>173</v>
      </c>
      <c r="B14" s="93" t="s">
        <v>177</v>
      </c>
      <c r="C14" s="93"/>
      <c r="D14" s="93"/>
      <c r="E14" s="93">
        <v>50</v>
      </c>
      <c r="F14" s="93">
        <v>59</v>
      </c>
      <c r="G14" s="94">
        <v>54.5</v>
      </c>
      <c r="H14" s="94">
        <f t="shared" si="2"/>
        <v>238.63234999999997</v>
      </c>
      <c r="I14" s="93">
        <f t="shared" si="1"/>
        <v>1774.3676500000001</v>
      </c>
      <c r="J14" s="95">
        <v>0</v>
      </c>
      <c r="K14" s="96">
        <v>0</v>
      </c>
      <c r="L14" s="221">
        <v>104</v>
      </c>
      <c r="M14" s="89"/>
    </row>
    <row r="15" spans="1:13">
      <c r="A15" s="90" t="s">
        <v>173</v>
      </c>
      <c r="B15" s="93" t="s">
        <v>177</v>
      </c>
      <c r="C15" s="93"/>
      <c r="D15" s="93"/>
      <c r="E15" s="93">
        <v>60</v>
      </c>
      <c r="F15" s="93">
        <v>69</v>
      </c>
      <c r="G15" s="94">
        <v>64.5</v>
      </c>
      <c r="H15" s="94">
        <f t="shared" si="2"/>
        <v>279.31535000000002</v>
      </c>
      <c r="I15" s="93">
        <f t="shared" si="1"/>
        <v>1733.6846499999999</v>
      </c>
      <c r="J15" s="95">
        <v>3</v>
      </c>
      <c r="K15" s="96">
        <v>2.0408163265306123</v>
      </c>
      <c r="L15" s="221">
        <v>147</v>
      </c>
      <c r="M15" s="89"/>
    </row>
    <row r="16" spans="1:13">
      <c r="A16" s="90" t="s">
        <v>173</v>
      </c>
      <c r="B16" s="93" t="s">
        <v>177</v>
      </c>
      <c r="C16" s="93"/>
      <c r="D16" s="93"/>
      <c r="E16" s="93">
        <v>70</v>
      </c>
      <c r="F16" s="93">
        <v>79</v>
      </c>
      <c r="G16" s="94">
        <v>74.5</v>
      </c>
      <c r="H16" s="94">
        <f t="shared" si="2"/>
        <v>319.99835000000002</v>
      </c>
      <c r="I16" s="93">
        <f t="shared" si="1"/>
        <v>1693.0016499999999</v>
      </c>
      <c r="J16" s="95">
        <v>1</v>
      </c>
      <c r="K16" s="96">
        <v>0.46296296296296291</v>
      </c>
      <c r="L16" s="221">
        <v>216</v>
      </c>
      <c r="M16" s="89"/>
    </row>
    <row r="17" spans="1:13">
      <c r="A17" s="98" t="s">
        <v>173</v>
      </c>
      <c r="B17" s="93" t="s">
        <v>177</v>
      </c>
      <c r="C17" s="93"/>
      <c r="D17" s="93"/>
      <c r="E17" s="93">
        <v>80</v>
      </c>
      <c r="F17" s="93">
        <v>89</v>
      </c>
      <c r="G17" s="94">
        <v>84.5</v>
      </c>
      <c r="H17" s="94">
        <f t="shared" si="2"/>
        <v>360.68135000000001</v>
      </c>
      <c r="I17" s="93">
        <f t="shared" si="1"/>
        <v>1652.3186499999999</v>
      </c>
      <c r="J17" s="95">
        <v>0</v>
      </c>
      <c r="K17" s="96">
        <v>0</v>
      </c>
      <c r="L17" s="97">
        <v>72</v>
      </c>
      <c r="M17" s="89"/>
    </row>
    <row r="18" spans="1:13">
      <c r="A18" s="98" t="s">
        <v>173</v>
      </c>
      <c r="B18" s="93" t="s">
        <v>177</v>
      </c>
      <c r="C18" s="93"/>
      <c r="D18" s="93"/>
      <c r="E18" s="93">
        <v>90</v>
      </c>
      <c r="F18" s="93">
        <v>99</v>
      </c>
      <c r="G18" s="94">
        <v>94.5</v>
      </c>
      <c r="H18" s="94">
        <f t="shared" si="2"/>
        <v>401.36435</v>
      </c>
      <c r="I18" s="93">
        <f t="shared" si="1"/>
        <v>1611.6356499999999</v>
      </c>
      <c r="J18" s="95">
        <v>0</v>
      </c>
      <c r="K18" s="96">
        <v>0</v>
      </c>
      <c r="L18" s="97">
        <v>49</v>
      </c>
      <c r="M18" s="89"/>
    </row>
    <row r="19" spans="1:13">
      <c r="A19" s="98" t="s">
        <v>173</v>
      </c>
      <c r="B19" s="93" t="s">
        <v>177</v>
      </c>
      <c r="C19" s="93"/>
      <c r="D19" s="93"/>
      <c r="E19" s="93">
        <v>100</v>
      </c>
      <c r="F19" s="93">
        <v>109</v>
      </c>
      <c r="G19" s="94">
        <v>104.5</v>
      </c>
      <c r="H19" s="94">
        <f t="shared" si="2"/>
        <v>442.04734999999999</v>
      </c>
      <c r="I19" s="93">
        <f t="shared" si="1"/>
        <v>1570.9526499999999</v>
      </c>
      <c r="J19" s="95">
        <v>0</v>
      </c>
      <c r="K19" s="96">
        <v>0</v>
      </c>
      <c r="L19" s="97">
        <v>87</v>
      </c>
      <c r="M19" s="89"/>
    </row>
    <row r="20" spans="1:13">
      <c r="A20" s="98" t="s">
        <v>173</v>
      </c>
      <c r="B20" s="93" t="s">
        <v>177</v>
      </c>
      <c r="C20" s="93"/>
      <c r="D20" s="93"/>
      <c r="E20" s="93">
        <v>110</v>
      </c>
      <c r="F20" s="93">
        <v>119</v>
      </c>
      <c r="G20" s="94">
        <v>114.5</v>
      </c>
      <c r="H20" s="94">
        <f t="shared" si="2"/>
        <v>482.73034999999999</v>
      </c>
      <c r="I20" s="93">
        <f t="shared" si="1"/>
        <v>1530.26965</v>
      </c>
      <c r="J20" s="95">
        <v>0</v>
      </c>
      <c r="K20" s="96">
        <v>0</v>
      </c>
      <c r="L20" s="97">
        <v>25</v>
      </c>
      <c r="M20" s="89"/>
    </row>
    <row r="21" spans="1:13">
      <c r="A21" s="98" t="s">
        <v>173</v>
      </c>
      <c r="B21" s="93" t="s">
        <v>177</v>
      </c>
      <c r="C21" s="93"/>
      <c r="D21" s="93"/>
      <c r="E21" s="93">
        <v>120</v>
      </c>
      <c r="F21" s="93">
        <v>129</v>
      </c>
      <c r="G21" s="94">
        <v>124.5</v>
      </c>
      <c r="H21" s="94">
        <f t="shared" si="2"/>
        <v>523.41334999999992</v>
      </c>
      <c r="I21" s="93">
        <f t="shared" si="1"/>
        <v>1489.5866500000002</v>
      </c>
      <c r="J21" s="95">
        <v>0</v>
      </c>
      <c r="K21" s="96">
        <v>0</v>
      </c>
      <c r="L21" s="97">
        <v>37</v>
      </c>
      <c r="M21" s="89"/>
    </row>
    <row r="22" spans="1:13" s="99" customFormat="1">
      <c r="A22" s="98" t="s">
        <v>173</v>
      </c>
      <c r="B22" s="93" t="s">
        <v>177</v>
      </c>
      <c r="C22" s="93"/>
      <c r="D22" s="93"/>
      <c r="E22" s="93">
        <v>130</v>
      </c>
      <c r="F22" s="93">
        <v>139</v>
      </c>
      <c r="G22" s="94">
        <v>134.5</v>
      </c>
      <c r="H22" s="94">
        <f t="shared" si="2"/>
        <v>564.09634999999992</v>
      </c>
      <c r="I22" s="93">
        <f t="shared" si="1"/>
        <v>1448.9036500000002</v>
      </c>
      <c r="J22" s="95">
        <v>0</v>
      </c>
      <c r="K22" s="96">
        <v>0</v>
      </c>
      <c r="L22" s="97">
        <v>82</v>
      </c>
    </row>
    <row r="23" spans="1:13">
      <c r="A23" s="98" t="s">
        <v>173</v>
      </c>
      <c r="B23" s="93" t="s">
        <v>177</v>
      </c>
      <c r="C23" s="93"/>
      <c r="D23" s="93"/>
      <c r="E23" s="93">
        <v>140</v>
      </c>
      <c r="F23" s="93">
        <v>149</v>
      </c>
      <c r="G23" s="94">
        <v>144.5</v>
      </c>
      <c r="H23" s="94">
        <f t="shared" si="2"/>
        <v>604.77934999999991</v>
      </c>
      <c r="I23" s="93">
        <f t="shared" si="1"/>
        <v>1408.2206500000002</v>
      </c>
      <c r="J23" s="95">
        <v>0</v>
      </c>
      <c r="K23" s="96">
        <v>0</v>
      </c>
      <c r="L23" s="97">
        <v>43</v>
      </c>
      <c r="M23" s="89"/>
    </row>
    <row r="24" spans="1:13">
      <c r="A24" s="98" t="s">
        <v>173</v>
      </c>
      <c r="B24" s="93" t="s">
        <v>177</v>
      </c>
      <c r="C24" s="93"/>
      <c r="D24" s="93"/>
      <c r="E24" s="93">
        <v>150</v>
      </c>
      <c r="F24" s="93">
        <v>159</v>
      </c>
      <c r="G24" s="94">
        <v>154.5</v>
      </c>
      <c r="H24" s="94">
        <f t="shared" si="2"/>
        <v>645.4623499999999</v>
      </c>
      <c r="I24" s="93">
        <f t="shared" si="1"/>
        <v>1367.5376500000002</v>
      </c>
      <c r="J24" s="95">
        <v>0</v>
      </c>
      <c r="K24" s="96">
        <v>0</v>
      </c>
      <c r="L24" s="97">
        <v>39</v>
      </c>
      <c r="M24" s="89"/>
    </row>
    <row r="25" spans="1:13">
      <c r="A25" s="98" t="s">
        <v>173</v>
      </c>
      <c r="B25" s="93" t="s">
        <v>177</v>
      </c>
      <c r="C25" s="93"/>
      <c r="D25" s="93"/>
      <c r="E25" s="93">
        <v>160</v>
      </c>
      <c r="F25" s="93">
        <v>169</v>
      </c>
      <c r="G25" s="94">
        <v>164.5</v>
      </c>
      <c r="H25" s="94">
        <f t="shared" si="2"/>
        <v>686.14534999999989</v>
      </c>
      <c r="I25" s="93">
        <f t="shared" si="1"/>
        <v>1326.8546500000002</v>
      </c>
      <c r="J25" s="95">
        <v>0</v>
      </c>
      <c r="K25" s="96">
        <v>0</v>
      </c>
      <c r="L25" s="97">
        <v>94</v>
      </c>
      <c r="M25" s="89"/>
    </row>
    <row r="26" spans="1:13">
      <c r="A26" s="98" t="s">
        <v>173</v>
      </c>
      <c r="B26" s="93" t="s">
        <v>177</v>
      </c>
      <c r="C26" s="93"/>
      <c r="D26" s="93"/>
      <c r="E26" s="93">
        <v>170</v>
      </c>
      <c r="F26" s="93">
        <v>179</v>
      </c>
      <c r="G26" s="94">
        <v>174.5</v>
      </c>
      <c r="H26" s="94">
        <f t="shared" si="2"/>
        <v>726.82834999999989</v>
      </c>
      <c r="I26" s="93">
        <f t="shared" si="1"/>
        <v>1286.1716500000002</v>
      </c>
      <c r="J26" s="95">
        <v>0</v>
      </c>
      <c r="K26" s="96">
        <v>0</v>
      </c>
      <c r="L26" s="97">
        <v>37</v>
      </c>
      <c r="M26" s="89"/>
    </row>
    <row r="27" spans="1:13">
      <c r="A27" s="98" t="s">
        <v>173</v>
      </c>
      <c r="B27" s="93" t="s">
        <v>177</v>
      </c>
      <c r="C27" s="93"/>
      <c r="D27" s="93"/>
      <c r="E27" s="93">
        <v>180</v>
      </c>
      <c r="F27" s="93">
        <v>189</v>
      </c>
      <c r="G27" s="94">
        <v>184.5</v>
      </c>
      <c r="H27" s="94">
        <f t="shared" si="2"/>
        <v>767.51134999999988</v>
      </c>
      <c r="I27" s="93">
        <f t="shared" si="1"/>
        <v>1245.4886500000002</v>
      </c>
      <c r="J27" s="95">
        <v>0</v>
      </c>
      <c r="K27" s="96">
        <v>0</v>
      </c>
      <c r="L27" s="97">
        <v>106</v>
      </c>
      <c r="M27" s="89"/>
    </row>
    <row r="28" spans="1:13">
      <c r="A28" s="98" t="s">
        <v>173</v>
      </c>
      <c r="B28" s="93" t="s">
        <v>177</v>
      </c>
      <c r="C28" s="93"/>
      <c r="D28" s="93"/>
      <c r="E28" s="93">
        <v>190</v>
      </c>
      <c r="F28" s="93">
        <v>199</v>
      </c>
      <c r="G28" s="94">
        <v>194.5</v>
      </c>
      <c r="H28" s="94">
        <f t="shared" si="2"/>
        <v>808.19434999999999</v>
      </c>
      <c r="I28" s="93">
        <f t="shared" si="1"/>
        <v>1204.80565</v>
      </c>
      <c r="J28" s="95">
        <v>1</v>
      </c>
      <c r="K28" s="96">
        <v>0.69930069930069927</v>
      </c>
      <c r="L28" s="97">
        <v>143</v>
      </c>
      <c r="M28" s="89"/>
    </row>
    <row r="29" spans="1:13">
      <c r="A29" s="98" t="s">
        <v>173</v>
      </c>
      <c r="B29" s="93" t="s">
        <v>177</v>
      </c>
      <c r="C29" s="93"/>
      <c r="D29" s="93"/>
      <c r="E29" s="93">
        <v>200</v>
      </c>
      <c r="F29" s="93">
        <v>209</v>
      </c>
      <c r="G29" s="94">
        <v>204.5</v>
      </c>
      <c r="H29" s="94">
        <f t="shared" si="2"/>
        <v>848.87734999999998</v>
      </c>
      <c r="I29" s="93">
        <f t="shared" si="1"/>
        <v>1164.12265</v>
      </c>
      <c r="J29" s="95">
        <v>0</v>
      </c>
      <c r="K29" s="96">
        <v>0</v>
      </c>
      <c r="L29" s="97">
        <v>55</v>
      </c>
      <c r="M29" s="89"/>
    </row>
    <row r="30" spans="1:13">
      <c r="A30" s="98" t="s">
        <v>173</v>
      </c>
      <c r="B30" s="93" t="s">
        <v>177</v>
      </c>
      <c r="C30" s="93"/>
      <c r="D30" s="93"/>
      <c r="E30" s="93">
        <v>210</v>
      </c>
      <c r="F30" s="93">
        <v>219</v>
      </c>
      <c r="G30" s="94">
        <v>214.5</v>
      </c>
      <c r="H30" s="94">
        <f t="shared" si="2"/>
        <v>889.56034999999997</v>
      </c>
      <c r="I30" s="93">
        <f t="shared" si="1"/>
        <v>1123.43965</v>
      </c>
      <c r="J30" s="95">
        <v>2</v>
      </c>
      <c r="K30" s="96">
        <v>2.0408163265306123</v>
      </c>
      <c r="L30" s="97">
        <v>98</v>
      </c>
      <c r="M30" s="89"/>
    </row>
    <row r="31" spans="1:13">
      <c r="A31" s="98" t="s">
        <v>173</v>
      </c>
      <c r="B31" s="93" t="s">
        <v>177</v>
      </c>
      <c r="C31" s="93"/>
      <c r="D31" s="93"/>
      <c r="E31" s="93">
        <v>220</v>
      </c>
      <c r="F31" s="93">
        <v>229</v>
      </c>
      <c r="G31" s="94">
        <v>224.5</v>
      </c>
      <c r="H31" s="94">
        <f t="shared" si="2"/>
        <v>930.24334999999996</v>
      </c>
      <c r="I31" s="93">
        <f t="shared" si="1"/>
        <v>1082.75665</v>
      </c>
      <c r="J31" s="95">
        <v>0</v>
      </c>
      <c r="K31" s="96">
        <v>0</v>
      </c>
      <c r="L31" s="97">
        <v>27</v>
      </c>
      <c r="M31" s="89"/>
    </row>
    <row r="32" spans="1:13">
      <c r="A32" s="98" t="s">
        <v>173</v>
      </c>
      <c r="B32" s="93" t="s">
        <v>177</v>
      </c>
      <c r="C32" s="93"/>
      <c r="D32" s="93"/>
      <c r="E32" s="93">
        <v>230</v>
      </c>
      <c r="F32" s="93">
        <v>239</v>
      </c>
      <c r="G32" s="94">
        <v>234.5</v>
      </c>
      <c r="H32" s="94">
        <f t="shared" si="2"/>
        <v>970.92634999999996</v>
      </c>
      <c r="I32" s="93">
        <f t="shared" si="1"/>
        <v>1042.07365</v>
      </c>
      <c r="J32" s="95">
        <v>9</v>
      </c>
      <c r="K32" s="96">
        <v>5.2941176470588234</v>
      </c>
      <c r="L32" s="97">
        <v>170</v>
      </c>
      <c r="M32" s="89"/>
    </row>
    <row r="33" spans="1:13">
      <c r="A33" s="98" t="s">
        <v>173</v>
      </c>
      <c r="B33" s="93" t="s">
        <v>177</v>
      </c>
      <c r="C33" s="93"/>
      <c r="D33" s="93"/>
      <c r="E33" s="93">
        <v>240</v>
      </c>
      <c r="F33" s="93">
        <v>249</v>
      </c>
      <c r="G33" s="94">
        <v>244.5</v>
      </c>
      <c r="H33" s="94">
        <f t="shared" si="2"/>
        <v>1011.6093499999999</v>
      </c>
      <c r="I33" s="93">
        <f t="shared" si="1"/>
        <v>1001.3906500000001</v>
      </c>
      <c r="J33" s="95">
        <v>3</v>
      </c>
      <c r="K33" s="96">
        <v>2.6548672566371683</v>
      </c>
      <c r="L33" s="97">
        <v>113</v>
      </c>
      <c r="M33" s="89"/>
    </row>
    <row r="34" spans="1:13">
      <c r="A34" s="98" t="s">
        <v>173</v>
      </c>
      <c r="B34" s="93" t="s">
        <v>177</v>
      </c>
      <c r="C34" s="93"/>
      <c r="D34" s="93"/>
      <c r="E34" s="93">
        <v>250</v>
      </c>
      <c r="F34" s="93">
        <v>259</v>
      </c>
      <c r="G34" s="94">
        <v>254.5</v>
      </c>
      <c r="H34" s="94">
        <f t="shared" si="2"/>
        <v>1052.2923499999999</v>
      </c>
      <c r="I34" s="93">
        <f t="shared" si="1"/>
        <v>960.70765000000006</v>
      </c>
      <c r="J34" s="95">
        <v>0</v>
      </c>
      <c r="K34" s="96">
        <v>0</v>
      </c>
      <c r="L34" s="97">
        <v>65</v>
      </c>
      <c r="M34" s="89"/>
    </row>
    <row r="35" spans="1:13">
      <c r="A35" s="98" t="s">
        <v>173</v>
      </c>
      <c r="B35" s="93" t="s">
        <v>177</v>
      </c>
      <c r="C35" s="93"/>
      <c r="D35" s="93"/>
      <c r="E35" s="93">
        <v>260</v>
      </c>
      <c r="F35" s="93">
        <v>269</v>
      </c>
      <c r="G35" s="94">
        <v>264.5</v>
      </c>
      <c r="H35" s="94">
        <f t="shared" si="2"/>
        <v>1092.9753499999999</v>
      </c>
      <c r="I35" s="93">
        <f t="shared" si="1"/>
        <v>920.02465000000007</v>
      </c>
      <c r="J35" s="95">
        <v>3</v>
      </c>
      <c r="K35" s="96">
        <v>1.89873417721519</v>
      </c>
      <c r="L35" s="97">
        <v>158</v>
      </c>
      <c r="M35" s="89"/>
    </row>
    <row r="36" spans="1:13">
      <c r="A36" s="98" t="s">
        <v>173</v>
      </c>
      <c r="B36" s="93" t="s">
        <v>177</v>
      </c>
      <c r="C36" s="93"/>
      <c r="D36" s="93"/>
      <c r="E36" s="93">
        <v>270</v>
      </c>
      <c r="F36" s="93">
        <v>279</v>
      </c>
      <c r="G36" s="94">
        <v>274.5</v>
      </c>
      <c r="H36" s="94">
        <f t="shared" si="2"/>
        <v>1133.6583499999999</v>
      </c>
      <c r="I36" s="93">
        <f t="shared" si="1"/>
        <v>879.34165000000007</v>
      </c>
      <c r="J36" s="95">
        <v>1</v>
      </c>
      <c r="K36" s="96">
        <v>2.3255813953488373</v>
      </c>
      <c r="L36" s="97">
        <v>43</v>
      </c>
      <c r="M36" s="89"/>
    </row>
    <row r="37" spans="1:13">
      <c r="A37" s="98" t="s">
        <v>173</v>
      </c>
      <c r="B37" s="93" t="s">
        <v>177</v>
      </c>
      <c r="C37" s="93"/>
      <c r="D37" s="93"/>
      <c r="E37" s="93">
        <v>280</v>
      </c>
      <c r="F37" s="93">
        <v>289</v>
      </c>
      <c r="G37" s="94">
        <v>284.5</v>
      </c>
      <c r="H37" s="94">
        <f t="shared" si="2"/>
        <v>1174.3413499999999</v>
      </c>
      <c r="I37" s="93">
        <f t="shared" si="1"/>
        <v>838.65865000000008</v>
      </c>
      <c r="J37" s="95">
        <v>2</v>
      </c>
      <c r="K37" s="96">
        <v>2.8571428571428572</v>
      </c>
      <c r="L37" s="97">
        <v>70</v>
      </c>
      <c r="M37" s="89"/>
    </row>
    <row r="38" spans="1:13">
      <c r="A38" s="98" t="s">
        <v>173</v>
      </c>
      <c r="B38" s="93" t="s">
        <v>177</v>
      </c>
      <c r="C38" s="100"/>
      <c r="D38" s="100"/>
      <c r="E38" s="93">
        <v>290</v>
      </c>
      <c r="F38" s="93">
        <v>299</v>
      </c>
      <c r="G38" s="94">
        <v>294.5</v>
      </c>
      <c r="H38" s="94">
        <f t="shared" si="2"/>
        <v>1215.0243499999999</v>
      </c>
      <c r="I38" s="93">
        <f t="shared" si="1"/>
        <v>797.97565000000009</v>
      </c>
      <c r="J38" s="101">
        <v>2</v>
      </c>
      <c r="K38" s="96">
        <v>1.8181818181818181</v>
      </c>
      <c r="L38" s="102">
        <v>110</v>
      </c>
      <c r="M38" s="89"/>
    </row>
    <row r="39" spans="1:13">
      <c r="A39" s="103" t="s">
        <v>173</v>
      </c>
      <c r="B39" s="103" t="s">
        <v>197</v>
      </c>
      <c r="C39" s="104"/>
      <c r="D39" s="104"/>
      <c r="E39" s="104">
        <v>300</v>
      </c>
      <c r="F39" s="104">
        <v>310</v>
      </c>
      <c r="G39" s="94">
        <v>305</v>
      </c>
      <c r="H39" s="94">
        <f t="shared" si="2"/>
        <v>1257.7415000000001</v>
      </c>
      <c r="I39" s="93">
        <f t="shared" si="1"/>
        <v>755.25849999999991</v>
      </c>
      <c r="J39" s="105">
        <v>4</v>
      </c>
      <c r="K39" s="96">
        <v>2.6845637583892619</v>
      </c>
      <c r="L39" s="106">
        <v>149</v>
      </c>
      <c r="M39" s="89"/>
    </row>
    <row r="40" spans="1:13">
      <c r="A40" s="103" t="s">
        <v>173</v>
      </c>
      <c r="B40" s="103" t="s">
        <v>178</v>
      </c>
      <c r="C40" s="104"/>
      <c r="D40" s="104"/>
      <c r="E40" s="104">
        <v>310</v>
      </c>
      <c r="F40" s="104">
        <v>330</v>
      </c>
      <c r="G40" s="94">
        <v>320</v>
      </c>
      <c r="H40" s="94">
        <f t="shared" si="2"/>
        <v>1318.7660000000001</v>
      </c>
      <c r="I40" s="93">
        <f t="shared" si="1"/>
        <v>694.23399999999992</v>
      </c>
      <c r="J40" s="105">
        <v>0</v>
      </c>
      <c r="K40" s="96">
        <v>0</v>
      </c>
      <c r="L40" s="106">
        <v>89</v>
      </c>
      <c r="M40" s="89"/>
    </row>
    <row r="41" spans="1:13">
      <c r="A41" s="103" t="s">
        <v>173</v>
      </c>
      <c r="B41" s="103" t="s">
        <v>178</v>
      </c>
      <c r="C41" s="104"/>
      <c r="D41" s="104"/>
      <c r="E41" s="104">
        <v>330</v>
      </c>
      <c r="F41" s="104">
        <v>350</v>
      </c>
      <c r="G41" s="94">
        <v>340</v>
      </c>
      <c r="H41" s="94">
        <f t="shared" si="2"/>
        <v>1400.1320000000001</v>
      </c>
      <c r="I41" s="93">
        <f t="shared" si="1"/>
        <v>612.86799999999994</v>
      </c>
      <c r="J41" s="105">
        <v>0</v>
      </c>
      <c r="K41" s="96">
        <v>0</v>
      </c>
      <c r="L41" s="106">
        <v>18</v>
      </c>
      <c r="M41" s="89"/>
    </row>
    <row r="42" spans="1:13">
      <c r="A42" s="103" t="s">
        <v>173</v>
      </c>
      <c r="B42" s="103" t="s">
        <v>178</v>
      </c>
      <c r="C42" s="104"/>
      <c r="D42" s="104"/>
      <c r="E42" s="104">
        <v>350</v>
      </c>
      <c r="F42" s="104">
        <v>370</v>
      </c>
      <c r="G42" s="94">
        <v>360</v>
      </c>
      <c r="H42" s="94">
        <f t="shared" si="2"/>
        <v>1481.498</v>
      </c>
      <c r="I42" s="93">
        <f t="shared" si="1"/>
        <v>531.50199999999995</v>
      </c>
      <c r="J42" s="105">
        <v>2</v>
      </c>
      <c r="K42" s="96">
        <v>2.5</v>
      </c>
      <c r="L42" s="106">
        <v>80</v>
      </c>
      <c r="M42" s="89"/>
    </row>
    <row r="43" spans="1:13" ht="21.6" thickBot="1">
      <c r="A43" s="103" t="s">
        <v>173</v>
      </c>
      <c r="B43" s="103" t="s">
        <v>178</v>
      </c>
      <c r="C43" s="104"/>
      <c r="D43" s="104"/>
      <c r="E43" s="104">
        <v>370</v>
      </c>
      <c r="F43" s="104">
        <v>390</v>
      </c>
      <c r="G43" s="94">
        <v>380</v>
      </c>
      <c r="H43" s="94">
        <f>2.0044*(G43)+830.82</f>
        <v>1592.4920000000002</v>
      </c>
      <c r="I43" s="93">
        <f t="shared" si="1"/>
        <v>420.50799999999981</v>
      </c>
      <c r="J43" s="105">
        <v>0</v>
      </c>
      <c r="K43" s="96">
        <v>0</v>
      </c>
      <c r="L43" s="106">
        <v>84</v>
      </c>
      <c r="M43" s="89"/>
    </row>
    <row r="44" spans="1:13">
      <c r="A44" s="103" t="s">
        <v>173</v>
      </c>
      <c r="B44" s="103" t="s">
        <v>178</v>
      </c>
      <c r="C44" s="104"/>
      <c r="D44" s="104"/>
      <c r="E44" s="104">
        <v>390</v>
      </c>
      <c r="F44" s="104">
        <v>410</v>
      </c>
      <c r="G44" s="94">
        <v>400</v>
      </c>
      <c r="H44" s="94">
        <f t="shared" ref="H44:H69" si="3">2.0044*(G44)+830.82</f>
        <v>1632.58</v>
      </c>
      <c r="I44" s="93">
        <f t="shared" si="1"/>
        <v>380.42000000000007</v>
      </c>
      <c r="J44" s="105">
        <v>4</v>
      </c>
      <c r="K44" s="107">
        <v>5.4794520547945202</v>
      </c>
      <c r="L44" s="106">
        <v>73</v>
      </c>
      <c r="M44" s="89"/>
    </row>
    <row r="45" spans="1:13">
      <c r="A45" s="103" t="s">
        <v>173</v>
      </c>
      <c r="B45" s="103" t="s">
        <v>178</v>
      </c>
      <c r="C45" s="104"/>
      <c r="D45" s="104"/>
      <c r="E45" s="104">
        <v>410</v>
      </c>
      <c r="F45" s="104">
        <v>430</v>
      </c>
      <c r="G45" s="94">
        <v>420</v>
      </c>
      <c r="H45" s="94">
        <f t="shared" si="3"/>
        <v>1672.6680000000001</v>
      </c>
      <c r="I45" s="93">
        <f t="shared" si="1"/>
        <v>340.33199999999988</v>
      </c>
      <c r="J45" s="105">
        <v>0</v>
      </c>
      <c r="K45" s="108">
        <v>0</v>
      </c>
      <c r="L45" s="106">
        <v>31</v>
      </c>
      <c r="M45" s="89"/>
    </row>
    <row r="46" spans="1:13">
      <c r="A46" s="103" t="s">
        <v>173</v>
      </c>
      <c r="B46" s="103" t="s">
        <v>178</v>
      </c>
      <c r="C46" s="104"/>
      <c r="D46" s="104"/>
      <c r="E46" s="104">
        <v>430</v>
      </c>
      <c r="F46" s="104">
        <v>450</v>
      </c>
      <c r="G46" s="94">
        <v>440</v>
      </c>
      <c r="H46" s="94">
        <f t="shared" si="3"/>
        <v>1712.7560000000001</v>
      </c>
      <c r="I46" s="93">
        <f t="shared" si="1"/>
        <v>300.24399999999991</v>
      </c>
      <c r="J46" s="105">
        <v>2</v>
      </c>
      <c r="K46" s="108">
        <v>2.5641025641025639</v>
      </c>
      <c r="L46" s="106">
        <v>78</v>
      </c>
      <c r="M46" s="89"/>
    </row>
    <row r="47" spans="1:13">
      <c r="A47" s="103" t="s">
        <v>173</v>
      </c>
      <c r="B47" s="103" t="s">
        <v>178</v>
      </c>
      <c r="C47" s="104"/>
      <c r="D47" s="104"/>
      <c r="E47" s="104">
        <v>450</v>
      </c>
      <c r="F47" s="104">
        <v>470</v>
      </c>
      <c r="G47" s="94">
        <v>460</v>
      </c>
      <c r="H47" s="94">
        <f t="shared" si="3"/>
        <v>1752.8440000000001</v>
      </c>
      <c r="I47" s="93">
        <f t="shared" si="1"/>
        <v>260.15599999999995</v>
      </c>
      <c r="J47" s="105">
        <v>3</v>
      </c>
      <c r="K47" s="108">
        <v>3.3707865168539324</v>
      </c>
      <c r="L47" s="106">
        <v>89</v>
      </c>
      <c r="M47" s="89"/>
    </row>
    <row r="48" spans="1:13">
      <c r="A48" s="103" t="s">
        <v>173</v>
      </c>
      <c r="B48" s="103" t="s">
        <v>178</v>
      </c>
      <c r="C48" s="104"/>
      <c r="D48" s="104"/>
      <c r="E48" s="104">
        <v>470</v>
      </c>
      <c r="F48" s="104">
        <v>490</v>
      </c>
      <c r="G48" s="94">
        <v>480</v>
      </c>
      <c r="H48" s="94">
        <f t="shared" si="3"/>
        <v>1792.932</v>
      </c>
      <c r="I48" s="93">
        <f t="shared" si="1"/>
        <v>220.06799999999998</v>
      </c>
      <c r="J48" s="105">
        <v>3</v>
      </c>
      <c r="K48" s="108">
        <v>7.6923076923076925</v>
      </c>
      <c r="L48" s="106">
        <v>39</v>
      </c>
      <c r="M48" s="89"/>
    </row>
    <row r="49" spans="1:13">
      <c r="A49" s="103" t="s">
        <v>173</v>
      </c>
      <c r="B49" s="103" t="s">
        <v>178</v>
      </c>
      <c r="C49" s="104"/>
      <c r="D49" s="104"/>
      <c r="E49" s="104">
        <v>490</v>
      </c>
      <c r="F49" s="104">
        <v>510</v>
      </c>
      <c r="G49" s="94">
        <v>500</v>
      </c>
      <c r="H49" s="94">
        <f t="shared" si="3"/>
        <v>1833.02</v>
      </c>
      <c r="I49" s="93">
        <f t="shared" si="1"/>
        <v>179.98000000000002</v>
      </c>
      <c r="J49" s="105">
        <v>0</v>
      </c>
      <c r="K49" s="108">
        <v>0</v>
      </c>
      <c r="L49" s="106">
        <v>40</v>
      </c>
      <c r="M49" s="89"/>
    </row>
    <row r="50" spans="1:13">
      <c r="A50" s="103" t="s">
        <v>173</v>
      </c>
      <c r="B50" s="103" t="s">
        <v>178</v>
      </c>
      <c r="C50" s="104"/>
      <c r="D50" s="104"/>
      <c r="E50" s="104">
        <v>510</v>
      </c>
      <c r="F50" s="104">
        <v>530</v>
      </c>
      <c r="G50" s="94">
        <v>520</v>
      </c>
      <c r="H50" s="94">
        <f t="shared" si="3"/>
        <v>1873.1080000000002</v>
      </c>
      <c r="I50" s="93">
        <f t="shared" si="1"/>
        <v>139.89199999999983</v>
      </c>
      <c r="J50" s="105">
        <v>3</v>
      </c>
      <c r="K50" s="108">
        <v>10</v>
      </c>
      <c r="L50" s="106">
        <v>30</v>
      </c>
      <c r="M50" s="89"/>
    </row>
    <row r="51" spans="1:13" ht="21.6" thickBot="1">
      <c r="A51" s="103" t="s">
        <v>173</v>
      </c>
      <c r="B51" s="103" t="s">
        <v>178</v>
      </c>
      <c r="C51" s="104"/>
      <c r="D51" s="104"/>
      <c r="E51" s="104">
        <v>530</v>
      </c>
      <c r="F51" s="104">
        <v>550</v>
      </c>
      <c r="G51" s="94">
        <v>540</v>
      </c>
      <c r="H51" s="94">
        <f t="shared" si="3"/>
        <v>1913.1959999999999</v>
      </c>
      <c r="I51" s="93">
        <f t="shared" si="1"/>
        <v>99.804000000000087</v>
      </c>
      <c r="J51" s="105">
        <v>1</v>
      </c>
      <c r="K51" s="109">
        <v>3.225806451612903</v>
      </c>
      <c r="L51" s="106">
        <v>31</v>
      </c>
      <c r="M51" s="89"/>
    </row>
    <row r="52" spans="1:13">
      <c r="A52" s="103" t="s">
        <v>173</v>
      </c>
      <c r="B52" s="103" t="s">
        <v>178</v>
      </c>
      <c r="C52" s="104"/>
      <c r="D52" s="104"/>
      <c r="E52" s="104">
        <v>550</v>
      </c>
      <c r="F52" s="104">
        <v>570</v>
      </c>
      <c r="G52" s="94">
        <v>560</v>
      </c>
      <c r="H52" s="94">
        <f t="shared" si="3"/>
        <v>1953.2840000000001</v>
      </c>
      <c r="I52" s="93">
        <f t="shared" si="1"/>
        <v>59.715999999999894</v>
      </c>
      <c r="J52" s="105">
        <v>0</v>
      </c>
      <c r="K52" s="96">
        <v>0</v>
      </c>
      <c r="L52" s="106">
        <v>71</v>
      </c>
      <c r="M52" s="89"/>
    </row>
    <row r="53" spans="1:13">
      <c r="A53" s="103" t="s">
        <v>173</v>
      </c>
      <c r="B53" s="103" t="s">
        <v>178</v>
      </c>
      <c r="C53" s="104"/>
      <c r="D53" s="104"/>
      <c r="E53" s="104">
        <v>570</v>
      </c>
      <c r="F53" s="104">
        <v>590</v>
      </c>
      <c r="G53" s="94">
        <v>580</v>
      </c>
      <c r="H53" s="94">
        <f t="shared" si="3"/>
        <v>1993.3719999999998</v>
      </c>
      <c r="I53" s="93">
        <f t="shared" si="1"/>
        <v>19.628000000000156</v>
      </c>
      <c r="J53" s="105">
        <v>0</v>
      </c>
      <c r="K53" s="96">
        <v>0</v>
      </c>
      <c r="L53" s="106">
        <v>54</v>
      </c>
      <c r="M53" s="89"/>
    </row>
    <row r="54" spans="1:13">
      <c r="A54" s="103" t="s">
        <v>173</v>
      </c>
      <c r="B54" s="103" t="s">
        <v>178</v>
      </c>
      <c r="C54" s="104"/>
      <c r="D54" s="104"/>
      <c r="E54" s="104">
        <v>590</v>
      </c>
      <c r="F54" s="104">
        <v>610</v>
      </c>
      <c r="G54" s="94">
        <v>600</v>
      </c>
      <c r="H54" s="94">
        <f t="shared" si="3"/>
        <v>2033.46</v>
      </c>
      <c r="I54" s="93">
        <f t="shared" si="1"/>
        <v>-20.460000000000036</v>
      </c>
      <c r="J54" s="105">
        <v>0</v>
      </c>
      <c r="K54" s="96">
        <v>0</v>
      </c>
      <c r="L54" s="106">
        <v>59</v>
      </c>
      <c r="M54" s="89"/>
    </row>
    <row r="55" spans="1:13">
      <c r="A55" s="103" t="s">
        <v>173</v>
      </c>
      <c r="B55" s="103" t="s">
        <v>178</v>
      </c>
      <c r="C55" s="104"/>
      <c r="D55" s="104"/>
      <c r="E55" s="104">
        <v>610</v>
      </c>
      <c r="F55" s="104">
        <v>630</v>
      </c>
      <c r="G55" s="94">
        <v>620</v>
      </c>
      <c r="H55" s="94">
        <f t="shared" si="3"/>
        <v>2073.5480000000002</v>
      </c>
      <c r="I55" s="93">
        <f t="shared" si="1"/>
        <v>-60.548000000000229</v>
      </c>
      <c r="J55" s="105">
        <v>0</v>
      </c>
      <c r="K55" s="96">
        <v>0</v>
      </c>
      <c r="L55" s="106">
        <v>8</v>
      </c>
      <c r="M55" s="89"/>
    </row>
    <row r="56" spans="1:13">
      <c r="A56" s="103" t="s">
        <v>173</v>
      </c>
      <c r="B56" s="103" t="s">
        <v>178</v>
      </c>
      <c r="C56" s="104"/>
      <c r="D56" s="104"/>
      <c r="E56" s="104">
        <v>630</v>
      </c>
      <c r="F56" s="104">
        <v>650</v>
      </c>
      <c r="G56" s="94">
        <v>640</v>
      </c>
      <c r="H56" s="94">
        <f t="shared" si="3"/>
        <v>2113.636</v>
      </c>
      <c r="I56" s="93">
        <f t="shared" si="1"/>
        <v>-100.63599999999997</v>
      </c>
      <c r="J56" s="105">
        <v>0</v>
      </c>
      <c r="K56" s="96">
        <v>0</v>
      </c>
      <c r="L56" s="106">
        <v>119</v>
      </c>
      <c r="M56" s="89"/>
    </row>
    <row r="57" spans="1:13">
      <c r="A57" s="103" t="s">
        <v>173</v>
      </c>
      <c r="B57" s="103" t="s">
        <v>178</v>
      </c>
      <c r="C57" s="104"/>
      <c r="D57" s="104"/>
      <c r="E57" s="104">
        <v>650</v>
      </c>
      <c r="F57" s="104">
        <v>670</v>
      </c>
      <c r="G57" s="94">
        <v>660</v>
      </c>
      <c r="H57" s="94">
        <f t="shared" si="3"/>
        <v>2153.7240000000002</v>
      </c>
      <c r="I57" s="93">
        <f t="shared" si="1"/>
        <v>-140.72400000000016</v>
      </c>
      <c r="J57" s="105">
        <v>0</v>
      </c>
      <c r="K57" s="96">
        <v>0</v>
      </c>
      <c r="L57" s="106">
        <v>72</v>
      </c>
      <c r="M57" s="89"/>
    </row>
    <row r="58" spans="1:13">
      <c r="A58" s="103" t="s">
        <v>173</v>
      </c>
      <c r="B58" s="103" t="s">
        <v>178</v>
      </c>
      <c r="C58" s="104"/>
      <c r="D58" s="104"/>
      <c r="E58" s="104">
        <v>670</v>
      </c>
      <c r="F58" s="104">
        <v>690</v>
      </c>
      <c r="G58" s="94">
        <v>680</v>
      </c>
      <c r="H58" s="94">
        <f t="shared" si="3"/>
        <v>2193.8119999999999</v>
      </c>
      <c r="I58" s="93">
        <f t="shared" si="1"/>
        <v>-180.8119999999999</v>
      </c>
      <c r="J58" s="105">
        <v>3</v>
      </c>
      <c r="K58" s="96">
        <v>5.5555555555555554</v>
      </c>
      <c r="L58" s="106">
        <v>54</v>
      </c>
      <c r="M58" s="89"/>
    </row>
    <row r="59" spans="1:13">
      <c r="A59" s="103" t="s">
        <v>173</v>
      </c>
      <c r="B59" s="103" t="s">
        <v>178</v>
      </c>
      <c r="C59" s="104"/>
      <c r="D59" s="104"/>
      <c r="E59" s="104">
        <v>690</v>
      </c>
      <c r="F59" s="104">
        <v>710</v>
      </c>
      <c r="G59" s="94">
        <v>700</v>
      </c>
      <c r="H59" s="94">
        <f t="shared" si="3"/>
        <v>2233.9</v>
      </c>
      <c r="I59" s="93">
        <f t="shared" si="1"/>
        <v>-220.90000000000009</v>
      </c>
      <c r="J59" s="105">
        <v>0</v>
      </c>
      <c r="K59" s="96">
        <v>0</v>
      </c>
      <c r="L59" s="106">
        <v>77</v>
      </c>
      <c r="M59" s="89"/>
    </row>
    <row r="60" spans="1:13">
      <c r="A60" s="103" t="s">
        <v>173</v>
      </c>
      <c r="B60" s="103" t="s">
        <v>178</v>
      </c>
      <c r="C60" s="104"/>
      <c r="D60" s="104"/>
      <c r="E60" s="104">
        <v>710</v>
      </c>
      <c r="F60" s="104">
        <v>730</v>
      </c>
      <c r="G60" s="94">
        <v>720</v>
      </c>
      <c r="H60" s="94">
        <f t="shared" si="3"/>
        <v>2273.9879999999998</v>
      </c>
      <c r="I60" s="93">
        <f t="shared" si="1"/>
        <v>-260.98799999999983</v>
      </c>
      <c r="J60" s="105">
        <v>0</v>
      </c>
      <c r="K60" s="96">
        <v>0</v>
      </c>
      <c r="L60" s="106">
        <v>45</v>
      </c>
      <c r="M60" s="89"/>
    </row>
    <row r="61" spans="1:13">
      <c r="A61" s="103" t="s">
        <v>173</v>
      </c>
      <c r="B61" s="103" t="s">
        <v>178</v>
      </c>
      <c r="C61" s="104"/>
      <c r="D61" s="104"/>
      <c r="E61" s="104">
        <v>730</v>
      </c>
      <c r="F61" s="104">
        <v>750</v>
      </c>
      <c r="G61" s="94">
        <v>740</v>
      </c>
      <c r="H61" s="94">
        <f t="shared" si="3"/>
        <v>2314.076</v>
      </c>
      <c r="I61" s="93">
        <f t="shared" si="1"/>
        <v>-301.07600000000002</v>
      </c>
      <c r="J61" s="105">
        <v>0</v>
      </c>
      <c r="K61" s="96">
        <v>0</v>
      </c>
      <c r="L61" s="106">
        <v>93</v>
      </c>
      <c r="M61" s="89"/>
    </row>
    <row r="62" spans="1:13">
      <c r="A62" s="103" t="s">
        <v>173</v>
      </c>
      <c r="B62" s="103" t="s">
        <v>178</v>
      </c>
      <c r="C62" s="104"/>
      <c r="D62" s="104"/>
      <c r="E62" s="104">
        <v>750</v>
      </c>
      <c r="F62" s="104">
        <v>770</v>
      </c>
      <c r="G62" s="94">
        <v>760</v>
      </c>
      <c r="H62" s="94">
        <f t="shared" si="3"/>
        <v>2354.1640000000002</v>
      </c>
      <c r="I62" s="93">
        <f t="shared" si="1"/>
        <v>-341.16400000000021</v>
      </c>
      <c r="J62" s="105">
        <v>6</v>
      </c>
      <c r="K62" s="96">
        <v>5.3571428571428568</v>
      </c>
      <c r="L62" s="106">
        <v>112</v>
      </c>
      <c r="M62" s="89"/>
    </row>
    <row r="63" spans="1:13">
      <c r="A63" s="103" t="s">
        <v>173</v>
      </c>
      <c r="B63" s="103" t="s">
        <v>178</v>
      </c>
      <c r="C63" s="104"/>
      <c r="D63" s="104"/>
      <c r="E63" s="104">
        <v>770</v>
      </c>
      <c r="F63" s="104">
        <v>790</v>
      </c>
      <c r="G63" s="94">
        <v>780</v>
      </c>
      <c r="H63" s="94">
        <f t="shared" si="3"/>
        <v>2394.252</v>
      </c>
      <c r="I63" s="93">
        <f t="shared" si="1"/>
        <v>-381.25199999999995</v>
      </c>
      <c r="J63" s="105">
        <v>2</v>
      </c>
      <c r="K63" s="96">
        <v>1.5037593984962405</v>
      </c>
      <c r="L63" s="106">
        <v>133</v>
      </c>
      <c r="M63" s="89"/>
    </row>
    <row r="64" spans="1:13">
      <c r="A64" s="103" t="s">
        <v>173</v>
      </c>
      <c r="B64" s="103" t="s">
        <v>178</v>
      </c>
      <c r="C64" s="104"/>
      <c r="D64" s="104"/>
      <c r="E64" s="104">
        <v>790</v>
      </c>
      <c r="F64" s="104">
        <v>810</v>
      </c>
      <c r="G64" s="94">
        <v>800</v>
      </c>
      <c r="H64" s="94">
        <f t="shared" si="3"/>
        <v>2434.34</v>
      </c>
      <c r="I64" s="93">
        <f t="shared" si="1"/>
        <v>-421.34000000000015</v>
      </c>
      <c r="J64" s="105">
        <v>0</v>
      </c>
      <c r="K64" s="96">
        <v>0</v>
      </c>
      <c r="L64" s="106">
        <v>76</v>
      </c>
      <c r="M64" s="89"/>
    </row>
    <row r="65" spans="1:13">
      <c r="A65" s="103" t="s">
        <v>173</v>
      </c>
      <c r="B65" s="103" t="s">
        <v>178</v>
      </c>
      <c r="C65" s="104"/>
      <c r="D65" s="104"/>
      <c r="E65" s="104">
        <v>810</v>
      </c>
      <c r="F65" s="104">
        <v>850</v>
      </c>
      <c r="G65" s="94">
        <v>830</v>
      </c>
      <c r="H65" s="94">
        <f t="shared" si="3"/>
        <v>2494.4720000000002</v>
      </c>
      <c r="I65" s="93">
        <f t="shared" si="1"/>
        <v>-481.47200000000021</v>
      </c>
      <c r="J65" s="105">
        <v>3</v>
      </c>
      <c r="K65" s="96">
        <v>5.1724137931034484</v>
      </c>
      <c r="L65" s="106">
        <v>58</v>
      </c>
      <c r="M65" s="89"/>
    </row>
    <row r="66" spans="1:13">
      <c r="A66" s="103" t="s">
        <v>173</v>
      </c>
      <c r="B66" s="103" t="s">
        <v>178</v>
      </c>
      <c r="C66" s="104"/>
      <c r="D66" s="104"/>
      <c r="E66" s="104">
        <v>850</v>
      </c>
      <c r="F66" s="104">
        <v>890</v>
      </c>
      <c r="G66" s="94">
        <v>870</v>
      </c>
      <c r="H66" s="94">
        <f t="shared" si="3"/>
        <v>2574.6480000000001</v>
      </c>
      <c r="I66" s="93">
        <f t="shared" si="1"/>
        <v>-561.64800000000014</v>
      </c>
      <c r="J66" s="105">
        <v>1</v>
      </c>
      <c r="K66" s="96">
        <v>4.1666666666666661</v>
      </c>
      <c r="L66" s="106">
        <v>24</v>
      </c>
      <c r="M66" s="89"/>
    </row>
    <row r="67" spans="1:13">
      <c r="A67" s="103" t="s">
        <v>173</v>
      </c>
      <c r="B67" s="103" t="s">
        <v>178</v>
      </c>
      <c r="C67" s="104"/>
      <c r="D67" s="104"/>
      <c r="E67" s="104">
        <v>890</v>
      </c>
      <c r="F67" s="104">
        <v>930</v>
      </c>
      <c r="G67" s="94">
        <v>910</v>
      </c>
      <c r="H67" s="94">
        <f t="shared" si="3"/>
        <v>2654.8240000000001</v>
      </c>
      <c r="I67" s="93">
        <f t="shared" ref="I67:I69" si="4">2013-H67</f>
        <v>-641.82400000000007</v>
      </c>
      <c r="J67" s="105">
        <v>1</v>
      </c>
      <c r="K67" s="96">
        <v>4.3478260869565215</v>
      </c>
      <c r="L67" s="106">
        <v>23</v>
      </c>
      <c r="M67" s="89"/>
    </row>
    <row r="68" spans="1:13">
      <c r="A68" s="103" t="s">
        <v>173</v>
      </c>
      <c r="B68" s="103" t="s">
        <v>178</v>
      </c>
      <c r="C68" s="104"/>
      <c r="D68" s="104"/>
      <c r="E68" s="104">
        <v>930</v>
      </c>
      <c r="F68" s="104">
        <v>970</v>
      </c>
      <c r="G68" s="94">
        <v>950</v>
      </c>
      <c r="H68" s="94">
        <f t="shared" si="3"/>
        <v>2735</v>
      </c>
      <c r="I68" s="93">
        <f t="shared" si="4"/>
        <v>-722</v>
      </c>
      <c r="J68" s="105">
        <v>0</v>
      </c>
      <c r="K68" s="96">
        <v>0</v>
      </c>
      <c r="L68" s="106">
        <v>11</v>
      </c>
      <c r="M68" s="89"/>
    </row>
    <row r="69" spans="1:13" ht="21.6" thickBot="1">
      <c r="A69" s="103" t="s">
        <v>173</v>
      </c>
      <c r="B69" s="103" t="s">
        <v>178</v>
      </c>
      <c r="C69" s="110"/>
      <c r="D69" s="110"/>
      <c r="E69" s="110">
        <v>970</v>
      </c>
      <c r="F69" s="110">
        <v>1003</v>
      </c>
      <c r="G69" s="94">
        <v>986.5</v>
      </c>
      <c r="H69" s="94">
        <f t="shared" si="3"/>
        <v>2808.1606000000002</v>
      </c>
      <c r="I69" s="93">
        <f t="shared" si="4"/>
        <v>-795.16060000000016</v>
      </c>
      <c r="J69" s="101">
        <v>0</v>
      </c>
      <c r="K69" s="96">
        <v>0</v>
      </c>
      <c r="L69" s="106">
        <v>34</v>
      </c>
      <c r="M69" s="89"/>
    </row>
    <row r="70" spans="1:13" s="111" customFormat="1" ht="28.95" customHeight="1" thickBot="1">
      <c r="G70" s="112"/>
      <c r="H70" s="112"/>
      <c r="I70" s="113" t="s">
        <v>198</v>
      </c>
      <c r="J70" s="114">
        <f t="shared" ref="J70" si="5">SUM(J2:J69)</f>
        <v>99</v>
      </c>
      <c r="K70" s="115"/>
    </row>
    <row r="71" spans="1:13">
      <c r="H71" s="117">
        <v>68</v>
      </c>
      <c r="I71" s="117" t="s">
        <v>199</v>
      </c>
      <c r="M71" s="89"/>
    </row>
    <row r="72" spans="1:13">
      <c r="M72" s="89"/>
    </row>
    <row r="73" spans="1:13">
      <c r="M73" s="89"/>
    </row>
    <row r="74" spans="1:13">
      <c r="M74" s="89"/>
    </row>
    <row r="75" spans="1:13">
      <c r="M75" s="89"/>
    </row>
    <row r="76" spans="1:13">
      <c r="M76" s="89"/>
    </row>
    <row r="77" spans="1:13">
      <c r="M77" s="89"/>
    </row>
    <row r="78" spans="1:13">
      <c r="M78" s="89"/>
    </row>
    <row r="79" spans="1:13">
      <c r="M79" s="89"/>
    </row>
    <row r="80" spans="1:13">
      <c r="M80" s="89"/>
    </row>
    <row r="81" spans="13:13">
      <c r="M81" s="89"/>
    </row>
    <row r="82" spans="13:13">
      <c r="M82" s="89"/>
    </row>
    <row r="83" spans="13:13">
      <c r="M83" s="89"/>
    </row>
    <row r="84" spans="13:13">
      <c r="M84" s="89"/>
    </row>
    <row r="85" spans="13:13">
      <c r="M85" s="89"/>
    </row>
    <row r="86" spans="13:13">
      <c r="M86" s="89"/>
    </row>
    <row r="87" spans="13:13">
      <c r="M87" s="89"/>
    </row>
    <row r="88" spans="13:13">
      <c r="M88" s="89"/>
    </row>
    <row r="89" spans="13:13">
      <c r="M89" s="89"/>
    </row>
    <row r="90" spans="13:13">
      <c r="M90" s="89"/>
    </row>
    <row r="91" spans="13:13">
      <c r="M91" s="89"/>
    </row>
    <row r="92" spans="13:13">
      <c r="M92" s="89"/>
    </row>
    <row r="93" spans="13:13">
      <c r="M93" s="89"/>
    </row>
    <row r="94" spans="13:13">
      <c r="M94" s="89"/>
    </row>
  </sheetData>
  <mergeCells count="1">
    <mergeCell ref="A1:B1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110" zoomScaleNormal="110" workbookViewId="0">
      <selection sqref="A1:B1"/>
    </sheetView>
  </sheetViews>
  <sheetFormatPr defaultColWidth="8.69921875" defaultRowHeight="15.6"/>
  <cols>
    <col min="1" max="1" width="11.296875" style="75" customWidth="1"/>
    <col min="2" max="2" width="10.796875" style="75" customWidth="1"/>
    <col min="3" max="4" width="4" style="75" customWidth="1"/>
    <col min="5" max="6" width="10.796875" style="75" customWidth="1"/>
    <col min="7" max="7" width="10.796875" style="82" customWidth="1"/>
    <col min="8" max="8" width="10.796875" style="75" customWidth="1"/>
    <col min="9" max="16384" width="8.69921875" style="75"/>
  </cols>
  <sheetData>
    <row r="1" spans="1:8" ht="169.5" customHeight="1">
      <c r="A1" s="251" t="s">
        <v>343</v>
      </c>
      <c r="B1" s="251"/>
      <c r="C1" s="74" t="s">
        <v>1</v>
      </c>
      <c r="D1" s="74" t="s">
        <v>2</v>
      </c>
      <c r="E1" s="74" t="s">
        <v>145</v>
      </c>
      <c r="F1" s="60" t="s">
        <v>243</v>
      </c>
      <c r="G1" s="59" t="s">
        <v>244</v>
      </c>
      <c r="H1" s="60" t="s">
        <v>172</v>
      </c>
    </row>
    <row r="2" spans="1:8">
      <c r="A2" s="76" t="s">
        <v>173</v>
      </c>
      <c r="B2" s="76" t="s">
        <v>174</v>
      </c>
      <c r="C2" s="77">
        <v>0</v>
      </c>
      <c r="D2" s="78">
        <v>1</v>
      </c>
      <c r="E2" s="78"/>
      <c r="F2" s="79">
        <v>5</v>
      </c>
      <c r="G2" s="80">
        <v>15.625</v>
      </c>
      <c r="H2" s="81">
        <v>32</v>
      </c>
    </row>
    <row r="3" spans="1:8">
      <c r="A3" s="76" t="s">
        <v>173</v>
      </c>
      <c r="B3" s="76" t="s">
        <v>175</v>
      </c>
      <c r="C3" s="77">
        <v>0</v>
      </c>
      <c r="D3" s="78">
        <v>1</v>
      </c>
      <c r="E3" s="78"/>
      <c r="F3" s="79"/>
      <c r="G3" s="80">
        <v>0</v>
      </c>
      <c r="H3" s="81">
        <v>9</v>
      </c>
    </row>
    <row r="4" spans="1:8">
      <c r="A4" s="76" t="s">
        <v>173</v>
      </c>
      <c r="B4" s="76" t="s">
        <v>174</v>
      </c>
      <c r="C4" s="77">
        <v>1</v>
      </c>
      <c r="D4" s="78">
        <v>2</v>
      </c>
      <c r="E4" s="78"/>
      <c r="F4" s="79"/>
      <c r="G4" s="80" t="e">
        <v>#DIV/0!</v>
      </c>
      <c r="H4" s="81">
        <v>0</v>
      </c>
    </row>
    <row r="5" spans="1:8">
      <c r="A5" s="76" t="s">
        <v>173</v>
      </c>
      <c r="B5" s="76" t="s">
        <v>175</v>
      </c>
      <c r="C5" s="77">
        <v>1</v>
      </c>
      <c r="D5" s="78">
        <v>2</v>
      </c>
      <c r="E5" s="78"/>
      <c r="F5" s="79"/>
      <c r="G5" s="80">
        <v>0</v>
      </c>
      <c r="H5" s="81">
        <v>5</v>
      </c>
    </row>
    <row r="6" spans="1:8">
      <c r="A6" s="76" t="s">
        <v>173</v>
      </c>
      <c r="B6" s="76" t="s">
        <v>174</v>
      </c>
      <c r="C6" s="77">
        <v>2</v>
      </c>
      <c r="D6" s="78">
        <v>3</v>
      </c>
      <c r="E6" s="78"/>
      <c r="F6" s="79"/>
      <c r="G6" s="80">
        <v>0</v>
      </c>
      <c r="H6" s="81">
        <v>1</v>
      </c>
    </row>
    <row r="7" spans="1:8">
      <c r="A7" s="76" t="s">
        <v>173</v>
      </c>
      <c r="B7" s="76" t="s">
        <v>175</v>
      </c>
      <c r="C7" s="77">
        <v>2</v>
      </c>
      <c r="D7" s="78">
        <v>3</v>
      </c>
      <c r="E7" s="78"/>
      <c r="F7" s="79"/>
      <c r="G7" s="80" t="e">
        <v>#DIV/0!</v>
      </c>
      <c r="H7" s="81">
        <v>0</v>
      </c>
    </row>
    <row r="8" spans="1:8">
      <c r="A8" s="76" t="s">
        <v>173</v>
      </c>
      <c r="B8" s="76" t="s">
        <v>174</v>
      </c>
      <c r="C8" s="77">
        <v>3</v>
      </c>
      <c r="D8" s="78">
        <v>4</v>
      </c>
      <c r="E8" s="78"/>
      <c r="F8" s="79"/>
      <c r="G8" s="80">
        <v>0</v>
      </c>
      <c r="H8" s="81">
        <v>2</v>
      </c>
    </row>
    <row r="9" spans="1:8">
      <c r="A9" s="76" t="s">
        <v>173</v>
      </c>
      <c r="B9" s="76" t="s">
        <v>175</v>
      </c>
      <c r="C9" s="77">
        <v>3</v>
      </c>
      <c r="D9" s="78">
        <v>4</v>
      </c>
      <c r="E9" s="78"/>
      <c r="F9" s="79"/>
      <c r="G9" s="80" t="e">
        <v>#DIV/0!</v>
      </c>
      <c r="H9" s="81">
        <v>0</v>
      </c>
    </row>
    <row r="10" spans="1:8">
      <c r="A10" s="76" t="s">
        <v>173</v>
      </c>
      <c r="B10" s="76" t="s">
        <v>174</v>
      </c>
      <c r="C10" s="77">
        <v>3.6</v>
      </c>
      <c r="D10" s="78">
        <v>5</v>
      </c>
      <c r="E10" s="78"/>
      <c r="F10" s="79"/>
      <c r="G10" s="80" t="e">
        <v>#DIV/0!</v>
      </c>
      <c r="H10" s="81">
        <v>0</v>
      </c>
    </row>
    <row r="11" spans="1:8">
      <c r="A11" s="76" t="s">
        <v>173</v>
      </c>
      <c r="B11" s="76" t="s">
        <v>175</v>
      </c>
      <c r="C11" s="77">
        <v>4.0571428571428596</v>
      </c>
      <c r="D11" s="78">
        <v>5</v>
      </c>
      <c r="E11" s="78"/>
      <c r="F11" s="79"/>
      <c r="G11" s="80">
        <v>0</v>
      </c>
      <c r="H11" s="81">
        <v>1</v>
      </c>
    </row>
    <row r="12" spans="1:8">
      <c r="A12" s="76" t="s">
        <v>173</v>
      </c>
      <c r="B12" s="76" t="s">
        <v>174</v>
      </c>
      <c r="C12" s="77">
        <v>4.5142857142857196</v>
      </c>
      <c r="D12" s="78">
        <v>6</v>
      </c>
      <c r="E12" s="78"/>
      <c r="F12" s="79"/>
      <c r="G12" s="80" t="e">
        <v>#DIV/0!</v>
      </c>
      <c r="H12" s="81">
        <v>0</v>
      </c>
    </row>
    <row r="13" spans="1:8">
      <c r="A13" s="76" t="s">
        <v>173</v>
      </c>
      <c r="B13" s="76" t="s">
        <v>175</v>
      </c>
      <c r="C13" s="77">
        <v>4.9714285714285698</v>
      </c>
      <c r="D13" s="78">
        <v>5.9714285714285698</v>
      </c>
      <c r="E13" s="78"/>
      <c r="F13" s="79"/>
      <c r="G13" s="80">
        <v>0</v>
      </c>
      <c r="H13" s="81">
        <v>4</v>
      </c>
    </row>
    <row r="14" spans="1:8">
      <c r="A14" s="76" t="s">
        <v>173</v>
      </c>
      <c r="B14" s="76" t="s">
        <v>175</v>
      </c>
      <c r="C14" s="77">
        <v>5.8857142857142897</v>
      </c>
      <c r="D14" s="78">
        <v>7</v>
      </c>
      <c r="E14" s="78"/>
      <c r="F14" s="79"/>
      <c r="G14" s="80" t="e">
        <v>#DIV/0!</v>
      </c>
      <c r="H14" s="81">
        <v>0</v>
      </c>
    </row>
    <row r="15" spans="1:8">
      <c r="A15" s="76" t="s">
        <v>173</v>
      </c>
      <c r="B15" s="76" t="s">
        <v>174</v>
      </c>
      <c r="C15" s="77">
        <v>6.3428571428571496</v>
      </c>
      <c r="D15" s="78">
        <v>7</v>
      </c>
      <c r="E15" s="78"/>
      <c r="F15" s="79"/>
      <c r="G15" s="80" t="e">
        <v>#DIV/0!</v>
      </c>
      <c r="H15" s="81">
        <v>0</v>
      </c>
    </row>
    <row r="16" spans="1:8">
      <c r="A16" s="76" t="s">
        <v>173</v>
      </c>
      <c r="B16" s="76" t="s">
        <v>175</v>
      </c>
      <c r="C16" s="77">
        <v>6.8</v>
      </c>
      <c r="D16" s="78">
        <v>8</v>
      </c>
      <c r="E16" s="78"/>
      <c r="F16" s="79"/>
      <c r="G16" s="80" t="e">
        <v>#DIV/0!</v>
      </c>
      <c r="H16" s="81">
        <v>0</v>
      </c>
    </row>
    <row r="17" spans="1:8">
      <c r="A17" s="76" t="s">
        <v>173</v>
      </c>
      <c r="B17" s="76" t="s">
        <v>174</v>
      </c>
      <c r="C17" s="77">
        <v>7.2571428571428598</v>
      </c>
      <c r="D17" s="78">
        <v>8</v>
      </c>
      <c r="E17" s="78"/>
      <c r="F17" s="79"/>
      <c r="G17" s="80">
        <v>0</v>
      </c>
      <c r="H17" s="81">
        <v>2</v>
      </c>
    </row>
    <row r="18" spans="1:8">
      <c r="A18" s="76" t="s">
        <v>173</v>
      </c>
      <c r="B18" s="76" t="s">
        <v>175</v>
      </c>
      <c r="C18" s="77">
        <v>7.7142857142857197</v>
      </c>
      <c r="D18" s="78">
        <v>9</v>
      </c>
      <c r="E18" s="78"/>
      <c r="F18" s="79"/>
      <c r="G18" s="80">
        <v>0</v>
      </c>
      <c r="H18" s="81">
        <v>2</v>
      </c>
    </row>
    <row r="19" spans="1:8">
      <c r="A19" s="76" t="s">
        <v>173</v>
      </c>
      <c r="B19" s="76" t="s">
        <v>174</v>
      </c>
      <c r="C19" s="77">
        <v>8.1714285714285797</v>
      </c>
      <c r="D19" s="78">
        <v>9</v>
      </c>
      <c r="E19" s="78"/>
      <c r="F19" s="79">
        <v>1</v>
      </c>
      <c r="G19" s="80">
        <v>33.333333333333329</v>
      </c>
      <c r="H19" s="81">
        <v>3</v>
      </c>
    </row>
    <row r="20" spans="1:8">
      <c r="A20" s="76" t="s">
        <v>173</v>
      </c>
      <c r="B20" s="76" t="s">
        <v>175</v>
      </c>
      <c r="C20" s="77">
        <v>8.6285714285714299</v>
      </c>
      <c r="D20" s="78">
        <v>10</v>
      </c>
      <c r="E20" s="78"/>
      <c r="F20" s="79"/>
      <c r="G20" s="80">
        <v>0</v>
      </c>
      <c r="H20" s="81">
        <v>3</v>
      </c>
    </row>
    <row r="21" spans="1:8">
      <c r="A21" s="76" t="s">
        <v>173</v>
      </c>
      <c r="B21" s="76" t="s">
        <v>174</v>
      </c>
      <c r="C21" s="77">
        <v>9.0857142857142907</v>
      </c>
      <c r="D21" s="78">
        <v>10.0857142857143</v>
      </c>
      <c r="E21" s="78"/>
      <c r="F21" s="79"/>
      <c r="G21" s="80">
        <v>0</v>
      </c>
      <c r="H21" s="81">
        <v>7</v>
      </c>
    </row>
    <row r="22" spans="1:8">
      <c r="A22" s="76" t="s">
        <v>173</v>
      </c>
      <c r="B22" s="76" t="s">
        <v>174</v>
      </c>
      <c r="C22" s="77">
        <v>10</v>
      </c>
      <c r="D22" s="78">
        <v>11</v>
      </c>
      <c r="E22" s="78"/>
      <c r="F22" s="79"/>
      <c r="G22" s="80">
        <v>0</v>
      </c>
      <c r="H22" s="81">
        <v>5</v>
      </c>
    </row>
    <row r="23" spans="1:8">
      <c r="A23" s="76" t="s">
        <v>173</v>
      </c>
      <c r="B23" s="76" t="s">
        <v>175</v>
      </c>
      <c r="C23" s="77">
        <v>10.4571428571429</v>
      </c>
      <c r="D23" s="78">
        <v>11.4571428571429</v>
      </c>
      <c r="E23" s="78"/>
      <c r="F23" s="79"/>
      <c r="G23" s="80">
        <v>0</v>
      </c>
      <c r="H23" s="81">
        <v>1</v>
      </c>
    </row>
    <row r="24" spans="1:8">
      <c r="A24" s="76" t="s">
        <v>173</v>
      </c>
      <c r="B24" s="76" t="s">
        <v>174</v>
      </c>
      <c r="C24" s="77">
        <v>10.9142857142858</v>
      </c>
      <c r="D24" s="78">
        <v>11.9142857142858</v>
      </c>
      <c r="E24" s="78"/>
      <c r="F24" s="79"/>
      <c r="G24" s="80">
        <v>0</v>
      </c>
      <c r="H24" s="81">
        <v>24</v>
      </c>
    </row>
    <row r="25" spans="1:8">
      <c r="A25" s="76" t="s">
        <v>173</v>
      </c>
      <c r="B25" s="76" t="s">
        <v>175</v>
      </c>
      <c r="C25" s="77">
        <v>11.3714285714286</v>
      </c>
      <c r="D25" s="78">
        <v>12.3714285714286</v>
      </c>
      <c r="E25" s="78"/>
      <c r="F25" s="79"/>
      <c r="G25" s="80">
        <v>0</v>
      </c>
      <c r="H25" s="81">
        <v>5</v>
      </c>
    </row>
    <row r="26" spans="1:8">
      <c r="A26" s="76" t="s">
        <v>173</v>
      </c>
      <c r="B26" s="76" t="s">
        <v>174</v>
      </c>
      <c r="C26" s="77">
        <v>11.8285714285715</v>
      </c>
      <c r="D26" s="78">
        <v>12.8285714285715</v>
      </c>
      <c r="E26" s="78"/>
      <c r="F26" s="79"/>
      <c r="G26" s="80">
        <v>0</v>
      </c>
      <c r="H26" s="81">
        <v>11</v>
      </c>
    </row>
    <row r="27" spans="1:8">
      <c r="A27" s="76" t="s">
        <v>173</v>
      </c>
      <c r="B27" s="76" t="s">
        <v>175</v>
      </c>
      <c r="C27" s="77">
        <v>12.285714285714301</v>
      </c>
      <c r="D27" s="78">
        <v>13.285714285714301</v>
      </c>
      <c r="E27" s="78"/>
      <c r="F27" s="79"/>
      <c r="G27" s="80">
        <v>0</v>
      </c>
      <c r="H27" s="81">
        <v>1</v>
      </c>
    </row>
    <row r="28" spans="1:8">
      <c r="A28" s="76" t="s">
        <v>173</v>
      </c>
      <c r="B28" s="76" t="s">
        <v>174</v>
      </c>
      <c r="C28" s="77">
        <v>12.742857142857201</v>
      </c>
      <c r="D28" s="78">
        <v>13.742857142857201</v>
      </c>
      <c r="E28" s="78"/>
      <c r="F28" s="79"/>
      <c r="G28" s="80">
        <v>0</v>
      </c>
      <c r="H28" s="81">
        <v>3</v>
      </c>
    </row>
    <row r="29" spans="1:8">
      <c r="A29" s="76" t="s">
        <v>173</v>
      </c>
      <c r="B29" s="76" t="s">
        <v>175</v>
      </c>
      <c r="C29" s="77">
        <v>13.2</v>
      </c>
      <c r="D29" s="78">
        <v>14.2</v>
      </c>
      <c r="E29" s="78"/>
      <c r="F29" s="79"/>
      <c r="G29" s="80">
        <v>0</v>
      </c>
      <c r="H29" s="81">
        <v>3</v>
      </c>
    </row>
    <row r="30" spans="1:8">
      <c r="A30" s="76" t="s">
        <v>173</v>
      </c>
      <c r="B30" s="76" t="s">
        <v>174</v>
      </c>
      <c r="C30" s="77">
        <v>13.657142857142899</v>
      </c>
      <c r="D30" s="78">
        <v>14.657142857142899</v>
      </c>
      <c r="E30" s="78"/>
      <c r="F30" s="79"/>
      <c r="G30" s="80">
        <v>0</v>
      </c>
      <c r="H30" s="81">
        <v>5</v>
      </c>
    </row>
    <row r="31" spans="1:8">
      <c r="A31" s="76" t="s">
        <v>173</v>
      </c>
      <c r="B31" s="76" t="s">
        <v>175</v>
      </c>
      <c r="C31" s="77">
        <v>14.114285714285799</v>
      </c>
      <c r="D31" s="78">
        <v>15.114285714285799</v>
      </c>
      <c r="E31" s="78"/>
      <c r="F31" s="79"/>
      <c r="G31" s="80">
        <v>0</v>
      </c>
      <c r="H31" s="81">
        <v>4</v>
      </c>
    </row>
    <row r="32" spans="1:8">
      <c r="A32" s="76" t="s">
        <v>173</v>
      </c>
      <c r="B32" s="76" t="s">
        <v>174</v>
      </c>
      <c r="C32" s="77">
        <v>14.5714285714286</v>
      </c>
      <c r="D32" s="78">
        <v>15.5714285714286</v>
      </c>
      <c r="E32" s="78"/>
      <c r="F32" s="79">
        <v>1</v>
      </c>
      <c r="G32" s="80">
        <v>100</v>
      </c>
      <c r="H32" s="81">
        <v>1</v>
      </c>
    </row>
    <row r="33" spans="1:8">
      <c r="A33" s="76" t="s">
        <v>173</v>
      </c>
      <c r="B33" s="76" t="s">
        <v>175</v>
      </c>
      <c r="C33" s="77">
        <v>15.0285714285715</v>
      </c>
      <c r="D33" s="78">
        <v>16.0285714285715</v>
      </c>
      <c r="E33" s="78"/>
      <c r="F33" s="79"/>
      <c r="G33" s="80">
        <v>0</v>
      </c>
      <c r="H33" s="81">
        <v>1</v>
      </c>
    </row>
    <row r="34" spans="1:8">
      <c r="A34" s="76" t="s">
        <v>173</v>
      </c>
      <c r="B34" s="76" t="s">
        <v>175</v>
      </c>
      <c r="C34" s="77">
        <v>15.9428571428572</v>
      </c>
      <c r="D34" s="78">
        <v>16.9428571428572</v>
      </c>
      <c r="E34" s="78"/>
      <c r="F34" s="79">
        <v>2</v>
      </c>
      <c r="G34" s="80">
        <v>40</v>
      </c>
      <c r="H34" s="81">
        <v>5</v>
      </c>
    </row>
    <row r="35" spans="1:8">
      <c r="A35" s="76" t="s">
        <v>173</v>
      </c>
      <c r="B35" s="76" t="s">
        <v>174</v>
      </c>
      <c r="C35" s="77">
        <v>16.399999999999999</v>
      </c>
      <c r="D35" s="78">
        <v>17.399999999999999</v>
      </c>
      <c r="E35" s="78"/>
      <c r="F35" s="79"/>
      <c r="G35" s="80">
        <v>0</v>
      </c>
      <c r="H35" s="81">
        <v>6</v>
      </c>
    </row>
    <row r="36" spans="1:8">
      <c r="A36" s="76" t="s">
        <v>173</v>
      </c>
      <c r="B36" s="76" t="s">
        <v>175</v>
      </c>
      <c r="C36" s="77">
        <v>16.8571428571429</v>
      </c>
      <c r="D36" s="78">
        <v>17.8571428571429</v>
      </c>
      <c r="E36" s="78"/>
      <c r="F36" s="79"/>
      <c r="G36" s="80">
        <v>0</v>
      </c>
      <c r="H36" s="81">
        <v>2</v>
      </c>
    </row>
    <row r="37" spans="1:8">
      <c r="A37" s="76" t="s">
        <v>173</v>
      </c>
      <c r="B37" s="76" t="s">
        <v>174</v>
      </c>
      <c r="C37" s="77">
        <v>17.314285714285798</v>
      </c>
      <c r="D37" s="78">
        <v>18.314285714285798</v>
      </c>
      <c r="E37" s="78"/>
      <c r="F37" s="79"/>
      <c r="G37" s="80">
        <v>0</v>
      </c>
      <c r="H37" s="81">
        <v>34</v>
      </c>
    </row>
    <row r="38" spans="1:8">
      <c r="A38" s="76" t="s">
        <v>173</v>
      </c>
      <c r="B38" s="76" t="s">
        <v>175</v>
      </c>
      <c r="C38" s="77">
        <v>17.771428571428601</v>
      </c>
      <c r="D38" s="78">
        <v>18.771428571428601</v>
      </c>
      <c r="E38" s="78"/>
      <c r="F38" s="79"/>
      <c r="G38" s="80">
        <v>0</v>
      </c>
      <c r="H38" s="81">
        <v>3</v>
      </c>
    </row>
    <row r="39" spans="1:8">
      <c r="A39" s="76" t="s">
        <v>173</v>
      </c>
      <c r="B39" s="76" t="s">
        <v>174</v>
      </c>
      <c r="C39" s="77">
        <v>18.228571428571499</v>
      </c>
      <c r="D39" s="78">
        <v>19.228571428571499</v>
      </c>
      <c r="E39" s="78"/>
      <c r="F39" s="79"/>
      <c r="G39" s="80">
        <v>0</v>
      </c>
      <c r="H39" s="81">
        <v>4</v>
      </c>
    </row>
    <row r="40" spans="1:8">
      <c r="A40" s="76" t="s">
        <v>173</v>
      </c>
      <c r="B40" s="76" t="s">
        <v>175</v>
      </c>
      <c r="C40" s="77">
        <v>18.685714285714301</v>
      </c>
      <c r="D40" s="78">
        <v>19.685714285714301</v>
      </c>
      <c r="E40" s="78"/>
      <c r="F40" s="79"/>
      <c r="G40" s="80">
        <v>0</v>
      </c>
      <c r="H40" s="81">
        <v>10</v>
      </c>
    </row>
    <row r="41" spans="1:8">
      <c r="A41" s="76" t="s">
        <v>173</v>
      </c>
      <c r="B41" s="76" t="s">
        <v>174</v>
      </c>
      <c r="C41" s="77">
        <v>19.142857142857199</v>
      </c>
      <c r="D41" s="78">
        <v>20.142857142857199</v>
      </c>
      <c r="E41" s="78"/>
      <c r="F41" s="79"/>
      <c r="G41" s="80">
        <v>0</v>
      </c>
      <c r="H41" s="81">
        <v>1</v>
      </c>
    </row>
    <row r="42" spans="1:8">
      <c r="A42" s="76" t="s">
        <v>173</v>
      </c>
      <c r="B42" s="76" t="s">
        <v>175</v>
      </c>
      <c r="C42" s="77">
        <v>19.600000000000001</v>
      </c>
      <c r="D42" s="78">
        <v>20.6</v>
      </c>
      <c r="E42" s="78"/>
      <c r="F42" s="79"/>
      <c r="G42" s="80">
        <v>0</v>
      </c>
      <c r="H42" s="81">
        <v>6</v>
      </c>
    </row>
    <row r="43" spans="1:8">
      <c r="A43" s="76" t="s">
        <v>173</v>
      </c>
      <c r="B43" s="76" t="s">
        <v>174</v>
      </c>
      <c r="C43" s="77">
        <v>20.0571428571429</v>
      </c>
      <c r="D43" s="78">
        <v>21.0571428571429</v>
      </c>
      <c r="E43" s="78"/>
      <c r="F43" s="79"/>
      <c r="G43" s="80" t="e">
        <v>#DIV/0!</v>
      </c>
      <c r="H43" s="81">
        <v>0</v>
      </c>
    </row>
    <row r="44" spans="1:8">
      <c r="A44" s="76" t="s">
        <v>173</v>
      </c>
      <c r="B44" s="76" t="s">
        <v>175</v>
      </c>
      <c r="C44" s="77">
        <v>20.514285714285801</v>
      </c>
      <c r="D44" s="78">
        <v>21.514285714285801</v>
      </c>
      <c r="E44" s="78"/>
      <c r="F44" s="79"/>
      <c r="G44" s="80">
        <v>0</v>
      </c>
      <c r="H44" s="81">
        <v>6</v>
      </c>
    </row>
    <row r="45" spans="1:8">
      <c r="A45" s="76" t="s">
        <v>173</v>
      </c>
      <c r="B45" s="76" t="s">
        <v>174</v>
      </c>
      <c r="C45" s="77">
        <v>20.9714285714286</v>
      </c>
      <c r="D45" s="78">
        <v>21.9714285714286</v>
      </c>
      <c r="E45" s="78"/>
      <c r="F45" s="79"/>
      <c r="G45" s="80">
        <v>0</v>
      </c>
      <c r="H45" s="81">
        <v>4</v>
      </c>
    </row>
    <row r="46" spans="1:8">
      <c r="A46" s="76" t="s">
        <v>173</v>
      </c>
      <c r="B46" s="76" t="s">
        <v>174</v>
      </c>
      <c r="C46" s="77">
        <v>21.8857142857143</v>
      </c>
      <c r="D46" s="78">
        <v>22.8857142857143</v>
      </c>
      <c r="E46" s="78"/>
      <c r="F46" s="79">
        <v>2</v>
      </c>
      <c r="G46" s="80">
        <v>18.181818181818183</v>
      </c>
      <c r="H46" s="81">
        <v>11</v>
      </c>
    </row>
    <row r="47" spans="1:8">
      <c r="A47" s="76" t="s">
        <v>173</v>
      </c>
      <c r="B47" s="76" t="s">
        <v>175</v>
      </c>
      <c r="C47" s="77">
        <v>22.342857142857198</v>
      </c>
      <c r="D47" s="78">
        <v>23.342857142857198</v>
      </c>
      <c r="E47" s="78"/>
      <c r="F47" s="79"/>
      <c r="G47" s="80" t="e">
        <v>#DIV/0!</v>
      </c>
      <c r="H47" s="81">
        <v>0</v>
      </c>
    </row>
    <row r="48" spans="1:8">
      <c r="A48" s="76" t="s">
        <v>173</v>
      </c>
      <c r="B48" s="76" t="s">
        <v>174</v>
      </c>
      <c r="C48" s="77">
        <v>22.8</v>
      </c>
      <c r="D48" s="78">
        <v>23.8</v>
      </c>
      <c r="E48" s="78"/>
      <c r="F48" s="79"/>
      <c r="G48" s="80">
        <v>0</v>
      </c>
      <c r="H48" s="81">
        <v>7</v>
      </c>
    </row>
    <row r="49" spans="1:8">
      <c r="A49" s="76" t="s">
        <v>173</v>
      </c>
      <c r="B49" s="76" t="s">
        <v>175</v>
      </c>
      <c r="C49" s="77">
        <v>23.257142857142899</v>
      </c>
      <c r="D49" s="78">
        <v>24.257142857142899</v>
      </c>
      <c r="E49" s="78"/>
      <c r="F49" s="79"/>
      <c r="G49" s="80" t="e">
        <v>#DIV/0!</v>
      </c>
      <c r="H49" s="81">
        <v>0</v>
      </c>
    </row>
    <row r="50" spans="1:8">
      <c r="A50" s="76" t="s">
        <v>173</v>
      </c>
      <c r="B50" s="76" t="s">
        <v>174</v>
      </c>
      <c r="C50" s="77">
        <v>23.714285714285801</v>
      </c>
      <c r="D50" s="78">
        <v>24.714285714285801</v>
      </c>
      <c r="E50" s="78"/>
      <c r="F50" s="79">
        <v>1</v>
      </c>
      <c r="G50" s="80">
        <v>2.5</v>
      </c>
      <c r="H50" s="81">
        <v>40</v>
      </c>
    </row>
    <row r="51" spans="1:8">
      <c r="A51" s="76" t="s">
        <v>173</v>
      </c>
      <c r="B51" s="76" t="s">
        <v>175</v>
      </c>
      <c r="C51" s="77">
        <v>24.171428571428599</v>
      </c>
      <c r="D51" s="78">
        <v>25.171428571428599</v>
      </c>
      <c r="E51" s="78"/>
      <c r="F51" s="79"/>
      <c r="G51" s="80" t="e">
        <v>#DIV/0!</v>
      </c>
      <c r="H51" s="81">
        <v>0</v>
      </c>
    </row>
    <row r="52" spans="1:8">
      <c r="A52" s="76" t="s">
        <v>173</v>
      </c>
      <c r="B52" s="76" t="s">
        <v>174</v>
      </c>
      <c r="C52" s="77">
        <v>24.628571428571501</v>
      </c>
      <c r="D52" s="78">
        <v>25.628571428571501</v>
      </c>
      <c r="E52" s="78"/>
      <c r="F52" s="79"/>
      <c r="G52" s="80">
        <v>0</v>
      </c>
      <c r="H52" s="81">
        <v>16</v>
      </c>
    </row>
    <row r="53" spans="1:8">
      <c r="A53" s="76" t="s">
        <v>173</v>
      </c>
      <c r="B53" s="76" t="s">
        <v>175</v>
      </c>
      <c r="C53" s="77">
        <v>25.0857142857143</v>
      </c>
      <c r="D53" s="78">
        <v>26.0857142857143</v>
      </c>
      <c r="E53" s="78"/>
      <c r="F53" s="79"/>
      <c r="G53" s="80" t="e">
        <v>#DIV/0!</v>
      </c>
      <c r="H53" s="81">
        <v>0</v>
      </c>
    </row>
    <row r="54" spans="1:8">
      <c r="A54" s="76" t="s">
        <v>173</v>
      </c>
      <c r="B54" s="76" t="s">
        <v>174</v>
      </c>
      <c r="C54" s="77">
        <v>25.542857142857201</v>
      </c>
      <c r="D54" s="78">
        <v>26.542857142857201</v>
      </c>
      <c r="E54" s="78"/>
      <c r="F54" s="79"/>
      <c r="G54" s="80">
        <v>0</v>
      </c>
      <c r="H54" s="81">
        <v>11</v>
      </c>
    </row>
    <row r="55" spans="1:8">
      <c r="A55" s="76" t="s">
        <v>173</v>
      </c>
      <c r="B55" s="76" t="s">
        <v>175</v>
      </c>
      <c r="C55" s="77">
        <v>26</v>
      </c>
      <c r="D55" s="78">
        <v>27</v>
      </c>
      <c r="E55" s="78"/>
      <c r="F55" s="79"/>
      <c r="G55" s="80">
        <v>0</v>
      </c>
      <c r="H55" s="81">
        <v>1</v>
      </c>
    </row>
    <row r="56" spans="1:8">
      <c r="A56" s="76" t="s">
        <v>173</v>
      </c>
      <c r="B56" s="76" t="s">
        <v>174</v>
      </c>
      <c r="C56" s="77">
        <v>26.9142857142858</v>
      </c>
      <c r="D56" s="78">
        <v>27.9142857142858</v>
      </c>
      <c r="E56" s="78"/>
      <c r="F56" s="79"/>
      <c r="G56" s="80" t="e">
        <v>#DIV/0!</v>
      </c>
      <c r="H56" s="81">
        <v>0</v>
      </c>
    </row>
    <row r="57" spans="1:8">
      <c r="A57" s="76" t="s">
        <v>173</v>
      </c>
      <c r="B57" s="76" t="s">
        <v>175</v>
      </c>
      <c r="C57" s="77">
        <v>27.371428571428599</v>
      </c>
      <c r="D57" s="78">
        <v>28.371428571428599</v>
      </c>
      <c r="E57" s="78"/>
      <c r="F57" s="79"/>
      <c r="G57" s="80">
        <v>0</v>
      </c>
      <c r="H57" s="81">
        <v>1</v>
      </c>
    </row>
    <row r="58" spans="1:8">
      <c r="A58" s="76" t="s">
        <v>173</v>
      </c>
      <c r="B58" s="76" t="s">
        <v>174</v>
      </c>
      <c r="C58" s="77">
        <v>27.8285714285715</v>
      </c>
      <c r="D58" s="78">
        <v>28.8285714285715</v>
      </c>
      <c r="E58" s="78"/>
      <c r="F58" s="79"/>
      <c r="G58" s="80">
        <v>0</v>
      </c>
      <c r="H58" s="81">
        <v>3</v>
      </c>
    </row>
    <row r="59" spans="1:8">
      <c r="A59" s="76" t="s">
        <v>173</v>
      </c>
      <c r="B59" s="76" t="s">
        <v>175</v>
      </c>
      <c r="C59" s="77">
        <v>28.285714285714299</v>
      </c>
      <c r="D59" s="78">
        <v>29.285714285714299</v>
      </c>
      <c r="E59" s="78"/>
      <c r="F59" s="79"/>
      <c r="G59" s="80">
        <v>0</v>
      </c>
      <c r="H59" s="81">
        <v>32</v>
      </c>
    </row>
    <row r="60" spans="1:8">
      <c r="A60" s="76" t="s">
        <v>173</v>
      </c>
      <c r="B60" s="76" t="s">
        <v>174</v>
      </c>
      <c r="C60" s="77">
        <v>28.742857142857201</v>
      </c>
      <c r="D60" s="78">
        <v>29.742857142857201</v>
      </c>
      <c r="E60" s="78"/>
      <c r="F60" s="79"/>
      <c r="G60" s="80">
        <v>0</v>
      </c>
      <c r="H60" s="81">
        <v>7</v>
      </c>
    </row>
    <row r="61" spans="1:8">
      <c r="A61" s="76" t="s">
        <v>173</v>
      </c>
      <c r="B61" s="76" t="s">
        <v>175</v>
      </c>
      <c r="C61" s="77">
        <v>29.2</v>
      </c>
      <c r="D61" s="78">
        <v>30.2</v>
      </c>
      <c r="E61" s="78"/>
      <c r="F61" s="79"/>
      <c r="G61" s="80">
        <v>0</v>
      </c>
      <c r="H61" s="81">
        <v>10</v>
      </c>
    </row>
    <row r="62" spans="1:8">
      <c r="A62" s="76" t="s">
        <v>173</v>
      </c>
      <c r="B62" s="76" t="s">
        <v>174</v>
      </c>
      <c r="C62" s="77">
        <v>29.657142857142901</v>
      </c>
      <c r="D62" s="78">
        <v>30.657142857142901</v>
      </c>
      <c r="E62" s="78"/>
      <c r="F62" s="79">
        <v>2</v>
      </c>
      <c r="G62" s="80">
        <v>2.3809523809523809</v>
      </c>
      <c r="H62" s="81">
        <v>84</v>
      </c>
    </row>
    <row r="63" spans="1:8">
      <c r="A63" s="76" t="s">
        <v>173</v>
      </c>
      <c r="B63" s="76" t="s">
        <v>175</v>
      </c>
      <c r="C63" s="77">
        <v>30.114285714285799</v>
      </c>
      <c r="D63" s="78">
        <v>31.114285714285799</v>
      </c>
      <c r="E63" s="78"/>
      <c r="F63" s="79"/>
      <c r="G63" s="80">
        <v>0</v>
      </c>
      <c r="H63" s="81">
        <v>3</v>
      </c>
    </row>
    <row r="64" spans="1:8">
      <c r="A64" s="76" t="s">
        <v>173</v>
      </c>
      <c r="B64" s="76" t="s">
        <v>174</v>
      </c>
      <c r="C64" s="77">
        <v>30.571428571428601</v>
      </c>
      <c r="D64" s="78">
        <v>31.571428571428601</v>
      </c>
      <c r="E64" s="78"/>
      <c r="F64" s="79">
        <v>1</v>
      </c>
      <c r="G64" s="80">
        <v>1.3333333333333335</v>
      </c>
      <c r="H64" s="81">
        <v>75</v>
      </c>
    </row>
    <row r="65" spans="1:8">
      <c r="A65" s="76" t="s">
        <v>173</v>
      </c>
      <c r="B65" s="76" t="s">
        <v>175</v>
      </c>
      <c r="C65" s="77">
        <v>31.0285714285715</v>
      </c>
      <c r="D65" s="78">
        <v>32.028571428571503</v>
      </c>
      <c r="E65" s="78"/>
      <c r="F65" s="79"/>
      <c r="G65" s="80">
        <v>0</v>
      </c>
      <c r="H65" s="81">
        <v>12</v>
      </c>
    </row>
    <row r="66" spans="1:8">
      <c r="A66" s="76" t="s">
        <v>173</v>
      </c>
      <c r="B66" s="76" t="s">
        <v>174</v>
      </c>
      <c r="C66" s="77">
        <v>31.9428571428572</v>
      </c>
      <c r="D66" s="78">
        <v>32.9428571428572</v>
      </c>
      <c r="E66" s="78"/>
      <c r="F66" s="79">
        <v>2</v>
      </c>
      <c r="G66" s="80">
        <v>6.8965517241379306</v>
      </c>
      <c r="H66" s="81">
        <v>29</v>
      </c>
    </row>
    <row r="67" spans="1:8">
      <c r="A67" s="76" t="s">
        <v>173</v>
      </c>
      <c r="B67" s="76" t="s">
        <v>175</v>
      </c>
      <c r="C67" s="77">
        <v>32.4</v>
      </c>
      <c r="D67" s="78">
        <v>33.4</v>
      </c>
      <c r="E67" s="78"/>
      <c r="F67" s="79"/>
      <c r="G67" s="80">
        <v>0</v>
      </c>
      <c r="H67" s="81">
        <v>7</v>
      </c>
    </row>
    <row r="68" spans="1:8">
      <c r="A68" s="76" t="s">
        <v>173</v>
      </c>
      <c r="B68" s="76" t="s">
        <v>174</v>
      </c>
      <c r="C68" s="77">
        <v>32.857142857142897</v>
      </c>
      <c r="D68" s="78">
        <v>33.857142857142897</v>
      </c>
      <c r="E68" s="78"/>
      <c r="F68" s="79">
        <v>1</v>
      </c>
      <c r="G68" s="80">
        <v>6.666666666666667</v>
      </c>
      <c r="H68" s="81">
        <v>15</v>
      </c>
    </row>
    <row r="69" spans="1:8">
      <c r="A69" s="76" t="s">
        <v>173</v>
      </c>
      <c r="B69" s="76" t="s">
        <v>175</v>
      </c>
      <c r="C69" s="77">
        <v>33.314285714285802</v>
      </c>
      <c r="D69" s="78">
        <v>34.314285714285802</v>
      </c>
      <c r="E69" s="78"/>
      <c r="F69" s="79"/>
      <c r="G69" s="80">
        <v>0</v>
      </c>
      <c r="H69" s="81">
        <v>3</v>
      </c>
    </row>
    <row r="70" spans="1:8">
      <c r="A70" s="76" t="s">
        <v>173</v>
      </c>
      <c r="B70" s="76" t="s">
        <v>174</v>
      </c>
      <c r="C70" s="77">
        <v>33.771428571428601</v>
      </c>
      <c r="D70" s="78">
        <v>34.771428571428601</v>
      </c>
      <c r="E70" s="78"/>
      <c r="F70" s="79"/>
      <c r="G70" s="80">
        <v>0</v>
      </c>
      <c r="H70" s="81">
        <v>30</v>
      </c>
    </row>
    <row r="71" spans="1:8">
      <c r="A71" s="76" t="s">
        <v>173</v>
      </c>
      <c r="B71" s="76" t="s">
        <v>175</v>
      </c>
      <c r="C71" s="77">
        <v>34.228571428571499</v>
      </c>
      <c r="D71" s="78">
        <v>35.228571428571499</v>
      </c>
      <c r="E71" s="78"/>
      <c r="F71" s="79"/>
      <c r="G71" s="80">
        <v>0</v>
      </c>
      <c r="H71" s="81">
        <v>11</v>
      </c>
    </row>
    <row r="72" spans="1:8">
      <c r="A72" s="76" t="s">
        <v>173</v>
      </c>
      <c r="B72" s="76" t="s">
        <v>174</v>
      </c>
      <c r="C72" s="77">
        <v>34.685714285714297</v>
      </c>
      <c r="D72" s="78">
        <v>35.685714285714297</v>
      </c>
      <c r="E72" s="78"/>
      <c r="F72" s="79">
        <v>1</v>
      </c>
      <c r="G72" s="80">
        <v>2.083333333333333</v>
      </c>
      <c r="H72" s="81">
        <v>48</v>
      </c>
    </row>
    <row r="73" spans="1:8">
      <c r="A73" s="76" t="s">
        <v>173</v>
      </c>
      <c r="B73" s="76" t="s">
        <v>175</v>
      </c>
      <c r="C73" s="77">
        <v>35.142857142857203</v>
      </c>
      <c r="D73" s="78">
        <v>36.142857142857203</v>
      </c>
      <c r="E73" s="78"/>
      <c r="F73" s="79">
        <v>3</v>
      </c>
      <c r="G73" s="80">
        <v>33.333333333333329</v>
      </c>
      <c r="H73" s="81">
        <v>9</v>
      </c>
    </row>
    <row r="74" spans="1:8">
      <c r="A74" s="76" t="s">
        <v>173</v>
      </c>
      <c r="B74" s="76" t="s">
        <v>174</v>
      </c>
      <c r="C74" s="77">
        <v>35.6</v>
      </c>
      <c r="D74" s="78">
        <v>36.6</v>
      </c>
      <c r="E74" s="78"/>
      <c r="F74" s="79">
        <v>1</v>
      </c>
      <c r="G74" s="80">
        <v>8.3333333333333321</v>
      </c>
      <c r="H74" s="81">
        <v>12</v>
      </c>
    </row>
    <row r="75" spans="1:8">
      <c r="A75" s="76" t="s">
        <v>173</v>
      </c>
      <c r="B75" s="76" t="s">
        <v>175</v>
      </c>
      <c r="C75" s="77">
        <v>36.0571428571429</v>
      </c>
      <c r="D75" s="78">
        <v>37.0571428571429</v>
      </c>
      <c r="E75" s="78"/>
      <c r="F75" s="79"/>
      <c r="G75" s="80">
        <v>0</v>
      </c>
      <c r="H75" s="81">
        <v>6</v>
      </c>
    </row>
    <row r="76" spans="1:8">
      <c r="A76" s="76" t="s">
        <v>173</v>
      </c>
      <c r="B76" s="76" t="s">
        <v>174</v>
      </c>
      <c r="C76" s="77">
        <v>36.514285714285798</v>
      </c>
      <c r="D76" s="78">
        <v>37.514285714285798</v>
      </c>
      <c r="E76" s="78"/>
      <c r="F76" s="79"/>
      <c r="G76" s="80">
        <v>0</v>
      </c>
      <c r="H76" s="81">
        <v>11</v>
      </c>
    </row>
    <row r="77" spans="1:8">
      <c r="A77" s="76" t="s">
        <v>173</v>
      </c>
      <c r="B77" s="76" t="s">
        <v>175</v>
      </c>
      <c r="C77" s="77">
        <v>36.971428571428604</v>
      </c>
      <c r="D77" s="78">
        <v>37.971428571428604</v>
      </c>
      <c r="E77" s="78"/>
      <c r="F77" s="79"/>
      <c r="G77" s="80">
        <v>0</v>
      </c>
      <c r="H77" s="81">
        <v>6</v>
      </c>
    </row>
    <row r="78" spans="1:8">
      <c r="A78" s="76" t="s">
        <v>173</v>
      </c>
      <c r="B78" s="76" t="s">
        <v>174</v>
      </c>
      <c r="C78" s="77">
        <v>37.8857142857143</v>
      </c>
      <c r="D78" s="78">
        <v>38.8857142857143</v>
      </c>
      <c r="E78" s="78"/>
      <c r="F78" s="79"/>
      <c r="G78" s="80">
        <v>0</v>
      </c>
      <c r="H78" s="81">
        <v>18</v>
      </c>
    </row>
    <row r="79" spans="1:8">
      <c r="A79" s="76" t="s">
        <v>173</v>
      </c>
      <c r="B79" s="76" t="s">
        <v>175</v>
      </c>
      <c r="C79" s="77">
        <v>38.342857142857198</v>
      </c>
      <c r="D79" s="78">
        <v>39.342857142857198</v>
      </c>
      <c r="E79" s="78"/>
      <c r="F79" s="79"/>
      <c r="G79" s="80">
        <v>0</v>
      </c>
      <c r="H79" s="81">
        <v>12</v>
      </c>
    </row>
    <row r="80" spans="1:8">
      <c r="A80" s="76" t="s">
        <v>173</v>
      </c>
      <c r="B80" s="76" t="s">
        <v>174</v>
      </c>
      <c r="C80" s="77">
        <v>38.800000000000097</v>
      </c>
      <c r="D80" s="78">
        <v>39.800000000000097</v>
      </c>
      <c r="E80" s="78"/>
      <c r="F80" s="79"/>
      <c r="G80" s="80">
        <v>0</v>
      </c>
      <c r="H80" s="81">
        <v>21</v>
      </c>
    </row>
    <row r="81" spans="1:8">
      <c r="A81" s="76" t="s">
        <v>173</v>
      </c>
      <c r="B81" s="76" t="s">
        <v>175</v>
      </c>
      <c r="C81" s="77">
        <v>39.257142857142902</v>
      </c>
      <c r="D81" s="78">
        <v>40.257142857142902</v>
      </c>
      <c r="E81" s="78"/>
      <c r="F81" s="79">
        <v>1</v>
      </c>
      <c r="G81" s="80">
        <v>16.666666666666664</v>
      </c>
      <c r="H81" s="81">
        <v>6</v>
      </c>
    </row>
    <row r="82" spans="1:8">
      <c r="A82" s="76" t="s">
        <v>173</v>
      </c>
      <c r="B82" s="76" t="s">
        <v>174</v>
      </c>
      <c r="C82" s="77">
        <v>39.714285714285801</v>
      </c>
      <c r="D82" s="78">
        <v>40.714285714285801</v>
      </c>
      <c r="E82" s="78"/>
      <c r="F82" s="79">
        <v>1</v>
      </c>
      <c r="G82" s="80">
        <v>8.3333333333333321</v>
      </c>
      <c r="H82" s="81">
        <v>12</v>
      </c>
    </row>
    <row r="83" spans="1:8">
      <c r="A83" s="76" t="s">
        <v>173</v>
      </c>
      <c r="B83" s="76" t="s">
        <v>176</v>
      </c>
      <c r="C83" s="77">
        <v>40.171428571428599</v>
      </c>
      <c r="D83" s="78">
        <v>41.171428571428599</v>
      </c>
      <c r="E83" s="78"/>
      <c r="F83" s="79"/>
      <c r="G83" s="80">
        <v>0</v>
      </c>
      <c r="H83" s="81">
        <v>10</v>
      </c>
    </row>
    <row r="84" spans="1:8">
      <c r="A84" s="76" t="s">
        <v>173</v>
      </c>
      <c r="B84" s="76" t="s">
        <v>174</v>
      </c>
      <c r="C84" s="77">
        <v>40.628571428571497</v>
      </c>
      <c r="D84" s="78">
        <v>41.628571428571497</v>
      </c>
      <c r="E84" s="78"/>
      <c r="F84" s="79">
        <v>1</v>
      </c>
      <c r="G84" s="80">
        <v>3.8461538461538463</v>
      </c>
      <c r="H84" s="81">
        <v>26</v>
      </c>
    </row>
    <row r="85" spans="1:8">
      <c r="A85" s="76" t="s">
        <v>173</v>
      </c>
      <c r="B85" s="76" t="s">
        <v>174</v>
      </c>
      <c r="C85" s="77">
        <v>41.542857142857201</v>
      </c>
      <c r="D85" s="78">
        <v>42.542857142857201</v>
      </c>
      <c r="E85" s="78"/>
      <c r="F85" s="79">
        <v>1</v>
      </c>
      <c r="G85" s="80">
        <v>5.8823529411764701</v>
      </c>
      <c r="H85" s="81">
        <v>17</v>
      </c>
    </row>
    <row r="86" spans="1:8">
      <c r="A86" s="76" t="s">
        <v>173</v>
      </c>
      <c r="B86" s="76" t="s">
        <v>174</v>
      </c>
      <c r="C86" s="77">
        <v>43</v>
      </c>
      <c r="D86" s="78">
        <v>44</v>
      </c>
      <c r="E86" s="78"/>
      <c r="F86" s="79"/>
      <c r="G86" s="80">
        <v>0</v>
      </c>
      <c r="H86" s="81">
        <v>27</v>
      </c>
    </row>
    <row r="87" spans="1:8">
      <c r="A87" s="76" t="s">
        <v>173</v>
      </c>
      <c r="B87" s="76" t="s">
        <v>174</v>
      </c>
      <c r="C87" s="77">
        <v>44</v>
      </c>
      <c r="D87" s="78">
        <v>45</v>
      </c>
      <c r="E87" s="78"/>
      <c r="F87" s="79"/>
      <c r="G87" s="80">
        <v>0</v>
      </c>
      <c r="H87" s="81">
        <v>32</v>
      </c>
    </row>
    <row r="88" spans="1:8">
      <c r="A88" s="76" t="s">
        <v>173</v>
      </c>
      <c r="B88" s="76" t="s">
        <v>174</v>
      </c>
      <c r="C88" s="77">
        <v>45</v>
      </c>
      <c r="D88" s="78">
        <v>46</v>
      </c>
      <c r="E88" s="78"/>
      <c r="F88" s="79">
        <v>1</v>
      </c>
      <c r="G88" s="80">
        <v>2.8571428571428572</v>
      </c>
      <c r="H88" s="81">
        <v>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zoomScale="64" workbookViewId="0">
      <selection activeCell="C1" sqref="C1"/>
    </sheetView>
  </sheetViews>
  <sheetFormatPr defaultColWidth="11.796875" defaultRowHeight="15.6"/>
  <cols>
    <col min="1" max="2" width="11.796875" style="61"/>
    <col min="3" max="3" width="8.69921875" style="61" bestFit="1" customWidth="1"/>
    <col min="4" max="5" width="10.796875" style="61" customWidth="1"/>
    <col min="6" max="7" width="10.796875" style="66" customWidth="1"/>
    <col min="8" max="8" width="12.19921875" style="61" customWidth="1"/>
    <col min="9" max="16384" width="11.796875" style="61"/>
  </cols>
  <sheetData>
    <row r="1" spans="1:8" ht="259.95" customHeight="1">
      <c r="A1" s="252" t="s">
        <v>343</v>
      </c>
      <c r="B1" s="252"/>
      <c r="C1" s="60" t="s">
        <v>1</v>
      </c>
      <c r="D1" s="60" t="s">
        <v>2</v>
      </c>
      <c r="E1" s="60" t="s">
        <v>145</v>
      </c>
      <c r="F1" s="59" t="s">
        <v>243</v>
      </c>
      <c r="G1" s="59" t="s">
        <v>180</v>
      </c>
      <c r="H1" s="60" t="s">
        <v>172</v>
      </c>
    </row>
    <row r="2" spans="1:8" ht="18">
      <c r="A2" s="67" t="s">
        <v>173</v>
      </c>
      <c r="B2" s="68" t="s">
        <v>177</v>
      </c>
      <c r="C2" s="68">
        <v>0</v>
      </c>
      <c r="D2" s="68">
        <v>2</v>
      </c>
      <c r="E2" s="68"/>
      <c r="F2" s="69">
        <v>1</v>
      </c>
      <c r="G2" s="69">
        <v>5.5555555555555554</v>
      </c>
      <c r="H2" s="68">
        <v>18</v>
      </c>
    </row>
    <row r="3" spans="1:8" ht="19.5" customHeight="1">
      <c r="A3" s="67" t="s">
        <v>173</v>
      </c>
      <c r="B3" s="68" t="s">
        <v>177</v>
      </c>
      <c r="C3" s="68">
        <v>0</v>
      </c>
      <c r="D3" s="68">
        <v>2</v>
      </c>
      <c r="E3" s="68"/>
      <c r="F3" s="69">
        <v>1</v>
      </c>
      <c r="G3" s="69">
        <v>2.7027027027027026</v>
      </c>
      <c r="H3" s="68">
        <v>37</v>
      </c>
    </row>
    <row r="4" spans="1:8" ht="19.5" customHeight="1">
      <c r="A4" s="67" t="s">
        <v>173</v>
      </c>
      <c r="B4" s="68" t="s">
        <v>177</v>
      </c>
      <c r="C4" s="68">
        <v>2</v>
      </c>
      <c r="D4" s="68">
        <v>4</v>
      </c>
      <c r="E4" s="68"/>
      <c r="F4" s="69">
        <v>1</v>
      </c>
      <c r="G4" s="69">
        <v>7.1428571428571423</v>
      </c>
      <c r="H4" s="68">
        <v>14</v>
      </c>
    </row>
    <row r="5" spans="1:8" ht="18">
      <c r="A5" s="67" t="s">
        <v>173</v>
      </c>
      <c r="B5" s="68" t="s">
        <v>177</v>
      </c>
      <c r="C5" s="68">
        <v>5</v>
      </c>
      <c r="D5" s="68">
        <v>7</v>
      </c>
      <c r="E5" s="68"/>
      <c r="F5" s="69"/>
      <c r="G5" s="69">
        <v>0</v>
      </c>
      <c r="H5" s="68">
        <v>10</v>
      </c>
    </row>
    <row r="6" spans="1:8" ht="18">
      <c r="A6" s="67" t="s">
        <v>173</v>
      </c>
      <c r="B6" s="68" t="s">
        <v>177</v>
      </c>
      <c r="C6" s="68">
        <v>5</v>
      </c>
      <c r="D6" s="68">
        <v>7</v>
      </c>
      <c r="E6" s="68"/>
      <c r="F6" s="69"/>
      <c r="G6" s="69">
        <v>0</v>
      </c>
      <c r="H6" s="68">
        <v>15</v>
      </c>
    </row>
    <row r="7" spans="1:8" ht="18">
      <c r="A7" s="67" t="s">
        <v>173</v>
      </c>
      <c r="B7" s="68" t="s">
        <v>177</v>
      </c>
      <c r="C7" s="68">
        <v>7</v>
      </c>
      <c r="D7" s="68">
        <v>9</v>
      </c>
      <c r="E7" s="68"/>
      <c r="F7" s="69">
        <v>1</v>
      </c>
      <c r="G7" s="69">
        <v>100</v>
      </c>
      <c r="H7" s="68">
        <v>1</v>
      </c>
    </row>
    <row r="8" spans="1:8" ht="18">
      <c r="A8" s="67" t="s">
        <v>173</v>
      </c>
      <c r="B8" s="68" t="s">
        <v>177</v>
      </c>
      <c r="C8" s="68">
        <v>10</v>
      </c>
      <c r="D8" s="68">
        <v>12</v>
      </c>
      <c r="E8" s="68"/>
      <c r="F8" s="69"/>
      <c r="G8" s="69">
        <v>0</v>
      </c>
      <c r="H8" s="68">
        <v>6</v>
      </c>
    </row>
    <row r="9" spans="1:8" ht="18">
      <c r="A9" s="67" t="s">
        <v>173</v>
      </c>
      <c r="B9" s="68" t="s">
        <v>177</v>
      </c>
      <c r="C9" s="68">
        <v>10</v>
      </c>
      <c r="D9" s="68">
        <v>12</v>
      </c>
      <c r="E9" s="68"/>
      <c r="F9" s="69">
        <v>1</v>
      </c>
      <c r="G9" s="69">
        <v>7.1428571428571423</v>
      </c>
      <c r="H9" s="68">
        <v>14</v>
      </c>
    </row>
    <row r="10" spans="1:8" ht="18">
      <c r="A10" s="67" t="s">
        <v>173</v>
      </c>
      <c r="B10" s="68" t="s">
        <v>177</v>
      </c>
      <c r="C10" s="68">
        <v>12</v>
      </c>
      <c r="D10" s="68">
        <v>14</v>
      </c>
      <c r="E10" s="68"/>
      <c r="F10" s="69">
        <v>3</v>
      </c>
      <c r="G10" s="69">
        <v>50</v>
      </c>
      <c r="H10" s="68">
        <v>6</v>
      </c>
    </row>
    <row r="11" spans="1:8" ht="18">
      <c r="A11" s="67" t="s">
        <v>173</v>
      </c>
      <c r="B11" s="68" t="s">
        <v>177</v>
      </c>
      <c r="C11" s="68">
        <v>15</v>
      </c>
      <c r="D11" s="68">
        <v>17</v>
      </c>
      <c r="E11" s="68"/>
      <c r="F11" s="69"/>
      <c r="G11" s="69">
        <v>0</v>
      </c>
      <c r="H11" s="68">
        <v>26</v>
      </c>
    </row>
    <row r="12" spans="1:8" ht="18">
      <c r="A12" s="67" t="s">
        <v>173</v>
      </c>
      <c r="B12" s="68" t="s">
        <v>177</v>
      </c>
      <c r="C12" s="68">
        <v>15</v>
      </c>
      <c r="D12" s="68">
        <v>17</v>
      </c>
      <c r="E12" s="68"/>
      <c r="F12" s="69">
        <v>1</v>
      </c>
      <c r="G12" s="69">
        <v>5.8823529411764701</v>
      </c>
      <c r="H12" s="68">
        <v>17</v>
      </c>
    </row>
    <row r="13" spans="1:8" ht="18">
      <c r="A13" s="67" t="s">
        <v>173</v>
      </c>
      <c r="B13" s="68" t="s">
        <v>177</v>
      </c>
      <c r="C13" s="68">
        <v>17</v>
      </c>
      <c r="D13" s="68">
        <v>19</v>
      </c>
      <c r="E13" s="68"/>
      <c r="F13" s="69"/>
      <c r="G13" s="69">
        <v>0</v>
      </c>
      <c r="H13" s="68">
        <v>37</v>
      </c>
    </row>
    <row r="14" spans="1:8" ht="18">
      <c r="A14" s="67" t="s">
        <v>173</v>
      </c>
      <c r="B14" s="68" t="s">
        <v>177</v>
      </c>
      <c r="C14" s="68">
        <v>20</v>
      </c>
      <c r="D14" s="68">
        <v>22</v>
      </c>
      <c r="E14" s="68"/>
      <c r="F14" s="69"/>
      <c r="G14" s="69">
        <v>0</v>
      </c>
      <c r="H14" s="68">
        <v>41</v>
      </c>
    </row>
    <row r="15" spans="1:8" ht="18">
      <c r="A15" s="67" t="s">
        <v>173</v>
      </c>
      <c r="B15" s="68" t="s">
        <v>177</v>
      </c>
      <c r="C15" s="68">
        <v>20</v>
      </c>
      <c r="D15" s="68">
        <v>22</v>
      </c>
      <c r="E15" s="68"/>
      <c r="F15" s="69"/>
      <c r="G15" s="69">
        <v>0</v>
      </c>
      <c r="H15" s="68">
        <v>3</v>
      </c>
    </row>
    <row r="16" spans="1:8" ht="18">
      <c r="A16" s="67" t="s">
        <v>173</v>
      </c>
      <c r="B16" s="68" t="s">
        <v>177</v>
      </c>
      <c r="C16" s="68">
        <v>22</v>
      </c>
      <c r="D16" s="68">
        <v>24</v>
      </c>
      <c r="E16" s="68"/>
      <c r="F16" s="69"/>
      <c r="G16" s="69">
        <v>0</v>
      </c>
      <c r="H16" s="68">
        <v>10</v>
      </c>
    </row>
    <row r="17" spans="1:8" ht="18">
      <c r="A17" s="67" t="s">
        <v>173</v>
      </c>
      <c r="B17" s="68" t="s">
        <v>177</v>
      </c>
      <c r="C17" s="68">
        <v>25</v>
      </c>
      <c r="D17" s="68">
        <v>27</v>
      </c>
      <c r="E17" s="68"/>
      <c r="F17" s="69"/>
      <c r="G17" s="69" t="e">
        <v>#DIV/0!</v>
      </c>
      <c r="H17" s="68">
        <v>0</v>
      </c>
    </row>
    <row r="18" spans="1:8" ht="18">
      <c r="A18" s="67" t="s">
        <v>173</v>
      </c>
      <c r="B18" s="68" t="s">
        <v>177</v>
      </c>
      <c r="C18" s="68">
        <v>25</v>
      </c>
      <c r="D18" s="68">
        <v>27</v>
      </c>
      <c r="E18" s="68"/>
      <c r="F18" s="69"/>
      <c r="G18" s="69">
        <v>0</v>
      </c>
      <c r="H18" s="68">
        <v>1</v>
      </c>
    </row>
    <row r="19" spans="1:8" ht="18">
      <c r="A19" s="67" t="s">
        <v>173</v>
      </c>
      <c r="B19" s="68" t="s">
        <v>177</v>
      </c>
      <c r="C19" s="68">
        <v>27</v>
      </c>
      <c r="D19" s="61">
        <v>29</v>
      </c>
      <c r="F19" s="69">
        <v>1</v>
      </c>
      <c r="G19" s="69">
        <v>14.285714285714285</v>
      </c>
      <c r="H19" s="68">
        <v>7</v>
      </c>
    </row>
    <row r="20" spans="1:8" ht="18">
      <c r="A20" s="67" t="s">
        <v>173</v>
      </c>
      <c r="B20" s="68" t="s">
        <v>177</v>
      </c>
      <c r="C20" s="68">
        <v>30</v>
      </c>
      <c r="D20" s="68">
        <v>32</v>
      </c>
      <c r="E20" s="68"/>
      <c r="F20" s="69"/>
      <c r="G20" s="69">
        <v>0</v>
      </c>
      <c r="H20" s="68">
        <v>19</v>
      </c>
    </row>
    <row r="21" spans="1:8" ht="18">
      <c r="A21" s="67" t="s">
        <v>173</v>
      </c>
      <c r="B21" s="68" t="s">
        <v>177</v>
      </c>
      <c r="C21" s="68">
        <v>30</v>
      </c>
      <c r="D21" s="68">
        <v>32</v>
      </c>
      <c r="E21" s="68"/>
      <c r="F21" s="69"/>
      <c r="G21" s="69">
        <v>0</v>
      </c>
      <c r="H21" s="68">
        <v>10</v>
      </c>
    </row>
    <row r="22" spans="1:8" ht="18">
      <c r="A22" s="67" t="s">
        <v>173</v>
      </c>
      <c r="B22" s="68" t="s">
        <v>177</v>
      </c>
      <c r="C22" s="68">
        <v>32</v>
      </c>
      <c r="D22" s="68">
        <v>34</v>
      </c>
      <c r="E22" s="68"/>
      <c r="F22" s="69"/>
      <c r="G22" s="69">
        <v>0</v>
      </c>
      <c r="H22" s="68">
        <v>4</v>
      </c>
    </row>
    <row r="23" spans="1:8" ht="18">
      <c r="A23" s="67" t="s">
        <v>173</v>
      </c>
      <c r="B23" s="68" t="s">
        <v>177</v>
      </c>
      <c r="C23" s="68">
        <v>35</v>
      </c>
      <c r="D23" s="68">
        <v>37</v>
      </c>
      <c r="E23" s="68"/>
      <c r="F23" s="69"/>
      <c r="G23" s="69">
        <v>0</v>
      </c>
      <c r="H23" s="68">
        <v>35</v>
      </c>
    </row>
    <row r="24" spans="1:8" ht="18">
      <c r="A24" s="67" t="s">
        <v>173</v>
      </c>
      <c r="B24" s="68" t="s">
        <v>177</v>
      </c>
      <c r="C24" s="68">
        <v>35</v>
      </c>
      <c r="D24" s="68">
        <v>37</v>
      </c>
      <c r="E24" s="68"/>
      <c r="F24" s="69"/>
      <c r="G24" s="69">
        <v>0</v>
      </c>
      <c r="H24" s="68">
        <v>16</v>
      </c>
    </row>
    <row r="25" spans="1:8" ht="18">
      <c r="A25" s="67" t="s">
        <v>173</v>
      </c>
      <c r="B25" s="68" t="s">
        <v>177</v>
      </c>
      <c r="C25" s="68">
        <v>37</v>
      </c>
      <c r="D25" s="68">
        <v>39</v>
      </c>
      <c r="E25" s="68"/>
      <c r="F25" s="69"/>
      <c r="G25" s="69">
        <v>0</v>
      </c>
      <c r="H25" s="68">
        <v>20</v>
      </c>
    </row>
    <row r="26" spans="1:8" ht="18">
      <c r="A26" s="67" t="s">
        <v>173</v>
      </c>
      <c r="B26" s="68" t="s">
        <v>177</v>
      </c>
      <c r="C26" s="68">
        <v>40</v>
      </c>
      <c r="D26" s="68">
        <v>42</v>
      </c>
      <c r="E26" s="68"/>
      <c r="F26" s="69"/>
      <c r="G26" s="69">
        <v>0</v>
      </c>
      <c r="H26" s="68">
        <v>31</v>
      </c>
    </row>
    <row r="27" spans="1:8" ht="18">
      <c r="A27" s="67" t="s">
        <v>173</v>
      </c>
      <c r="B27" s="68" t="s">
        <v>177</v>
      </c>
      <c r="C27" s="68">
        <v>40</v>
      </c>
      <c r="D27" s="68">
        <v>42</v>
      </c>
      <c r="E27" s="68"/>
      <c r="F27" s="69"/>
      <c r="G27" s="69">
        <v>0</v>
      </c>
      <c r="H27" s="68">
        <v>32</v>
      </c>
    </row>
    <row r="28" spans="1:8" ht="18">
      <c r="A28" s="67" t="s">
        <v>173</v>
      </c>
      <c r="B28" s="68" t="s">
        <v>177</v>
      </c>
      <c r="C28" s="68">
        <v>42</v>
      </c>
      <c r="D28" s="68">
        <v>44</v>
      </c>
      <c r="E28" s="68"/>
      <c r="F28" s="69"/>
      <c r="G28" s="69">
        <v>0</v>
      </c>
      <c r="H28" s="68">
        <v>12</v>
      </c>
    </row>
    <row r="29" spans="1:8" ht="18">
      <c r="A29" s="67" t="s">
        <v>173</v>
      </c>
      <c r="B29" s="68" t="s">
        <v>177</v>
      </c>
      <c r="C29" s="68">
        <v>45</v>
      </c>
      <c r="D29" s="68">
        <v>47</v>
      </c>
      <c r="E29" s="68"/>
      <c r="F29" s="69">
        <v>1</v>
      </c>
      <c r="G29" s="69">
        <v>4.7619047619047619</v>
      </c>
      <c r="H29" s="68">
        <v>21</v>
      </c>
    </row>
    <row r="30" spans="1:8" ht="18">
      <c r="A30" s="67" t="s">
        <v>173</v>
      </c>
      <c r="B30" s="68" t="s">
        <v>177</v>
      </c>
      <c r="C30" s="68">
        <v>45</v>
      </c>
      <c r="D30" s="68">
        <v>47</v>
      </c>
      <c r="E30" s="68"/>
      <c r="F30" s="69">
        <v>2</v>
      </c>
      <c r="G30" s="69">
        <v>4.2553191489361701</v>
      </c>
      <c r="H30" s="68">
        <v>47</v>
      </c>
    </row>
    <row r="31" spans="1:8" ht="18">
      <c r="A31" s="67" t="s">
        <v>173</v>
      </c>
      <c r="B31" s="68" t="s">
        <v>177</v>
      </c>
      <c r="C31" s="68">
        <v>47</v>
      </c>
      <c r="D31" s="68">
        <v>49</v>
      </c>
      <c r="E31" s="68"/>
      <c r="F31" s="69"/>
      <c r="G31" s="69">
        <v>0</v>
      </c>
      <c r="H31" s="68">
        <v>3</v>
      </c>
    </row>
    <row r="32" spans="1:8" ht="18">
      <c r="A32" s="67" t="s">
        <v>173</v>
      </c>
      <c r="B32" s="68" t="s">
        <v>177</v>
      </c>
      <c r="C32" s="68">
        <v>50</v>
      </c>
      <c r="D32" s="68">
        <v>52</v>
      </c>
      <c r="E32" s="68"/>
      <c r="F32" s="69"/>
      <c r="G32" s="69">
        <v>0</v>
      </c>
      <c r="H32" s="68">
        <v>17</v>
      </c>
    </row>
    <row r="33" spans="1:8" ht="18">
      <c r="A33" s="67" t="s">
        <v>173</v>
      </c>
      <c r="B33" s="68" t="s">
        <v>177</v>
      </c>
      <c r="C33" s="68">
        <v>50</v>
      </c>
      <c r="D33" s="68">
        <v>52</v>
      </c>
      <c r="E33" s="68"/>
      <c r="F33" s="69"/>
      <c r="G33" s="69" t="e">
        <v>#DIV/0!</v>
      </c>
      <c r="H33" s="68">
        <v>0</v>
      </c>
    </row>
    <row r="34" spans="1:8" ht="18">
      <c r="A34" s="67" t="s">
        <v>173</v>
      </c>
      <c r="B34" s="68" t="s">
        <v>177</v>
      </c>
      <c r="C34" s="68">
        <v>52</v>
      </c>
      <c r="D34" s="68">
        <v>54</v>
      </c>
      <c r="E34" s="68"/>
      <c r="F34" s="69"/>
      <c r="G34" s="69">
        <v>0</v>
      </c>
      <c r="H34" s="68">
        <v>18</v>
      </c>
    </row>
    <row r="35" spans="1:8" ht="18">
      <c r="A35" s="67" t="s">
        <v>173</v>
      </c>
      <c r="B35" s="68" t="s">
        <v>177</v>
      </c>
      <c r="C35" s="68">
        <v>55</v>
      </c>
      <c r="D35" s="68">
        <v>57</v>
      </c>
      <c r="E35" s="68"/>
      <c r="F35" s="69"/>
      <c r="G35" s="69">
        <v>0</v>
      </c>
      <c r="H35" s="68">
        <v>76</v>
      </c>
    </row>
    <row r="36" spans="1:8" ht="18">
      <c r="A36" s="67" t="s">
        <v>173</v>
      </c>
      <c r="B36" s="68" t="s">
        <v>177</v>
      </c>
      <c r="C36" s="68">
        <v>55</v>
      </c>
      <c r="D36" s="68">
        <v>57</v>
      </c>
      <c r="E36" s="68"/>
      <c r="F36" s="69">
        <v>1</v>
      </c>
      <c r="G36" s="69">
        <v>1.4925373134328357</v>
      </c>
      <c r="H36" s="68">
        <v>67</v>
      </c>
    </row>
    <row r="37" spans="1:8" ht="18">
      <c r="A37" s="67" t="s">
        <v>173</v>
      </c>
      <c r="B37" s="68" t="s">
        <v>177</v>
      </c>
      <c r="C37" s="68">
        <v>57</v>
      </c>
      <c r="D37" s="68">
        <v>59</v>
      </c>
      <c r="E37" s="68"/>
      <c r="F37" s="69"/>
      <c r="G37" s="69">
        <v>0</v>
      </c>
      <c r="H37" s="68">
        <v>42</v>
      </c>
    </row>
    <row r="38" spans="1:8" ht="18">
      <c r="A38" s="67" t="s">
        <v>173</v>
      </c>
      <c r="B38" s="68" t="s">
        <v>177</v>
      </c>
      <c r="C38" s="68">
        <v>60</v>
      </c>
      <c r="D38" s="68">
        <v>62</v>
      </c>
      <c r="E38" s="68"/>
      <c r="F38" s="69"/>
      <c r="G38" s="69">
        <v>0</v>
      </c>
      <c r="H38" s="68">
        <v>29</v>
      </c>
    </row>
    <row r="39" spans="1:8" ht="18">
      <c r="A39" s="67" t="s">
        <v>173</v>
      </c>
      <c r="B39" s="68" t="s">
        <v>177</v>
      </c>
      <c r="C39" s="68">
        <v>60</v>
      </c>
      <c r="D39" s="68">
        <v>62</v>
      </c>
      <c r="E39" s="68"/>
      <c r="F39" s="69"/>
      <c r="G39" s="69">
        <v>0</v>
      </c>
      <c r="H39" s="68">
        <v>7</v>
      </c>
    </row>
    <row r="40" spans="1:8" ht="18">
      <c r="A40" s="67" t="s">
        <v>173</v>
      </c>
      <c r="B40" s="68" t="s">
        <v>177</v>
      </c>
      <c r="C40" s="68">
        <v>62</v>
      </c>
      <c r="D40" s="68">
        <v>64</v>
      </c>
      <c r="E40" s="68"/>
      <c r="F40" s="69"/>
      <c r="G40" s="69">
        <v>0</v>
      </c>
      <c r="H40" s="68">
        <v>4</v>
      </c>
    </row>
    <row r="41" spans="1:8" ht="18">
      <c r="A41" s="67" t="s">
        <v>173</v>
      </c>
      <c r="B41" s="68" t="s">
        <v>177</v>
      </c>
      <c r="C41" s="68">
        <v>65</v>
      </c>
      <c r="D41" s="68">
        <v>67</v>
      </c>
      <c r="E41" s="68"/>
      <c r="F41" s="69"/>
      <c r="G41" s="69">
        <v>0</v>
      </c>
      <c r="H41" s="68">
        <v>10</v>
      </c>
    </row>
    <row r="42" spans="1:8" ht="18">
      <c r="A42" s="67" t="s">
        <v>173</v>
      </c>
      <c r="B42" s="68" t="s">
        <v>177</v>
      </c>
      <c r="C42" s="68">
        <v>65</v>
      </c>
      <c r="D42" s="68">
        <v>67</v>
      </c>
      <c r="E42" s="68"/>
      <c r="F42" s="69"/>
      <c r="G42" s="69">
        <v>0</v>
      </c>
      <c r="H42" s="68">
        <v>3</v>
      </c>
    </row>
    <row r="43" spans="1:8" ht="18">
      <c r="A43" s="67" t="s">
        <v>173</v>
      </c>
      <c r="B43" s="68" t="s">
        <v>177</v>
      </c>
      <c r="C43" s="68">
        <v>67</v>
      </c>
      <c r="D43" s="68">
        <v>69</v>
      </c>
      <c r="E43" s="68"/>
      <c r="F43" s="69"/>
      <c r="G43" s="69">
        <v>0</v>
      </c>
      <c r="H43" s="68">
        <v>20</v>
      </c>
    </row>
    <row r="44" spans="1:8" ht="18">
      <c r="A44" s="67" t="s">
        <v>173</v>
      </c>
      <c r="B44" s="68" t="s">
        <v>177</v>
      </c>
      <c r="C44" s="68">
        <v>70</v>
      </c>
      <c r="D44" s="68">
        <v>72</v>
      </c>
      <c r="E44" s="68"/>
      <c r="F44" s="69"/>
      <c r="G44" s="69">
        <v>0</v>
      </c>
      <c r="H44" s="68">
        <v>14</v>
      </c>
    </row>
    <row r="45" spans="1:8" ht="18">
      <c r="A45" s="67" t="s">
        <v>173</v>
      </c>
      <c r="B45" s="68" t="s">
        <v>177</v>
      </c>
      <c r="C45" s="68">
        <v>70</v>
      </c>
      <c r="D45" s="68">
        <v>72</v>
      </c>
      <c r="E45" s="68"/>
      <c r="F45" s="69"/>
      <c r="G45" s="69">
        <v>0</v>
      </c>
      <c r="H45" s="68">
        <v>5</v>
      </c>
    </row>
    <row r="46" spans="1:8" ht="18">
      <c r="A46" s="67" t="s">
        <v>173</v>
      </c>
      <c r="B46" s="68" t="s">
        <v>177</v>
      </c>
      <c r="C46" s="68">
        <v>72</v>
      </c>
      <c r="D46" s="68">
        <v>74</v>
      </c>
      <c r="E46" s="68"/>
      <c r="F46" s="69"/>
      <c r="G46" s="69">
        <v>0</v>
      </c>
      <c r="H46" s="68">
        <v>5</v>
      </c>
    </row>
    <row r="47" spans="1:8" ht="18">
      <c r="A47" s="67" t="s">
        <v>173</v>
      </c>
      <c r="B47" s="68" t="s">
        <v>177</v>
      </c>
      <c r="C47" s="68">
        <v>75</v>
      </c>
      <c r="D47" s="68">
        <v>77</v>
      </c>
      <c r="E47" s="68"/>
      <c r="F47" s="69"/>
      <c r="G47" s="69">
        <v>0</v>
      </c>
      <c r="H47" s="68">
        <v>16</v>
      </c>
    </row>
    <row r="48" spans="1:8" ht="18">
      <c r="A48" s="67" t="s">
        <v>173</v>
      </c>
      <c r="B48" s="68" t="s">
        <v>177</v>
      </c>
      <c r="C48" s="68">
        <v>75</v>
      </c>
      <c r="D48" s="68">
        <v>77</v>
      </c>
      <c r="E48" s="68"/>
      <c r="F48" s="69"/>
      <c r="G48" s="69">
        <v>0</v>
      </c>
      <c r="H48" s="68">
        <v>4</v>
      </c>
    </row>
    <row r="49" spans="1:8" ht="18">
      <c r="A49" s="67" t="s">
        <v>173</v>
      </c>
      <c r="B49" s="68" t="s">
        <v>177</v>
      </c>
      <c r="C49" s="68">
        <v>77</v>
      </c>
      <c r="D49" s="68">
        <v>79</v>
      </c>
      <c r="E49" s="68"/>
      <c r="F49" s="69"/>
      <c r="G49" s="69">
        <v>0</v>
      </c>
      <c r="H49" s="68">
        <v>5</v>
      </c>
    </row>
    <row r="50" spans="1:8" ht="18">
      <c r="A50" s="67" t="s">
        <v>173</v>
      </c>
      <c r="B50" s="68" t="s">
        <v>177</v>
      </c>
      <c r="C50" s="68">
        <v>80</v>
      </c>
      <c r="D50" s="68">
        <v>82</v>
      </c>
      <c r="E50" s="68"/>
      <c r="F50" s="69"/>
      <c r="G50" s="69">
        <v>0</v>
      </c>
      <c r="H50" s="68">
        <v>15</v>
      </c>
    </row>
    <row r="51" spans="1:8" ht="18">
      <c r="A51" s="67" t="s">
        <v>173</v>
      </c>
      <c r="B51" s="68" t="s">
        <v>177</v>
      </c>
      <c r="C51" s="68">
        <v>80</v>
      </c>
      <c r="D51" s="68">
        <v>82</v>
      </c>
      <c r="E51" s="68"/>
      <c r="F51" s="69"/>
      <c r="G51" s="69">
        <v>0</v>
      </c>
      <c r="H51" s="68">
        <v>2</v>
      </c>
    </row>
    <row r="52" spans="1:8" ht="18">
      <c r="A52" s="67" t="s">
        <v>173</v>
      </c>
      <c r="B52" s="68" t="s">
        <v>177</v>
      </c>
      <c r="C52" s="68">
        <v>82</v>
      </c>
      <c r="D52" s="68">
        <v>84</v>
      </c>
      <c r="E52" s="68"/>
      <c r="F52" s="69"/>
      <c r="G52" s="69">
        <v>0</v>
      </c>
      <c r="H52" s="68">
        <v>33</v>
      </c>
    </row>
    <row r="53" spans="1:8" ht="18">
      <c r="A53" s="67" t="s">
        <v>173</v>
      </c>
      <c r="B53" s="68" t="s">
        <v>177</v>
      </c>
      <c r="C53" s="68">
        <v>85</v>
      </c>
      <c r="D53" s="68">
        <v>87</v>
      </c>
      <c r="E53" s="68"/>
      <c r="F53" s="69"/>
      <c r="G53" s="69">
        <v>0</v>
      </c>
      <c r="H53" s="68">
        <v>23</v>
      </c>
    </row>
    <row r="54" spans="1:8" ht="18">
      <c r="A54" s="67" t="s">
        <v>173</v>
      </c>
      <c r="B54" s="68" t="s">
        <v>177</v>
      </c>
      <c r="C54" s="68">
        <v>85</v>
      </c>
      <c r="D54" s="68">
        <v>87</v>
      </c>
      <c r="E54" s="68"/>
      <c r="F54" s="69"/>
      <c r="G54" s="69">
        <v>0</v>
      </c>
      <c r="H54" s="68">
        <v>3</v>
      </c>
    </row>
    <row r="55" spans="1:8" ht="18">
      <c r="A55" s="67" t="s">
        <v>173</v>
      </c>
      <c r="B55" s="68" t="s">
        <v>177</v>
      </c>
      <c r="C55" s="68">
        <v>87</v>
      </c>
      <c r="D55" s="68">
        <v>89</v>
      </c>
      <c r="E55" s="68"/>
      <c r="F55" s="69"/>
      <c r="G55" s="69">
        <v>0</v>
      </c>
      <c r="H55" s="68">
        <v>10</v>
      </c>
    </row>
    <row r="56" spans="1:8" ht="18">
      <c r="A56" s="67" t="s">
        <v>173</v>
      </c>
      <c r="B56" s="68" t="s">
        <v>177</v>
      </c>
      <c r="C56" s="68">
        <v>90</v>
      </c>
      <c r="D56" s="68">
        <v>92</v>
      </c>
      <c r="E56" s="68"/>
      <c r="F56" s="69"/>
      <c r="G56" s="69">
        <v>0</v>
      </c>
      <c r="H56" s="68">
        <v>8</v>
      </c>
    </row>
    <row r="57" spans="1:8" ht="18">
      <c r="A57" s="67" t="s">
        <v>173</v>
      </c>
      <c r="B57" s="68" t="s">
        <v>177</v>
      </c>
      <c r="C57" s="68">
        <v>90</v>
      </c>
      <c r="D57" s="68">
        <v>92</v>
      </c>
      <c r="E57" s="68"/>
      <c r="F57" s="69"/>
      <c r="G57" s="69" t="e">
        <v>#DIV/0!</v>
      </c>
      <c r="H57" s="68">
        <v>0</v>
      </c>
    </row>
    <row r="58" spans="1:8" ht="18">
      <c r="A58" s="67" t="s">
        <v>173</v>
      </c>
      <c r="B58" s="68" t="s">
        <v>177</v>
      </c>
      <c r="C58" s="68">
        <v>92</v>
      </c>
      <c r="D58" s="68">
        <v>94</v>
      </c>
      <c r="E58" s="68"/>
      <c r="F58" s="69"/>
      <c r="G58" s="69">
        <v>0</v>
      </c>
      <c r="H58" s="68">
        <v>8</v>
      </c>
    </row>
    <row r="59" spans="1:8" ht="18">
      <c r="A59" s="67" t="s">
        <v>173</v>
      </c>
      <c r="B59" s="68" t="s">
        <v>177</v>
      </c>
      <c r="C59" s="68">
        <v>95</v>
      </c>
      <c r="D59" s="68">
        <v>97</v>
      </c>
      <c r="E59" s="68"/>
      <c r="F59" s="69"/>
      <c r="G59" s="69">
        <v>0</v>
      </c>
      <c r="H59" s="68">
        <v>5</v>
      </c>
    </row>
    <row r="60" spans="1:8" ht="18">
      <c r="A60" s="67" t="s">
        <v>173</v>
      </c>
      <c r="B60" s="68" t="s">
        <v>177</v>
      </c>
      <c r="C60" s="68">
        <v>95</v>
      </c>
      <c r="D60" s="68">
        <v>97</v>
      </c>
      <c r="E60" s="68"/>
      <c r="F60" s="69"/>
      <c r="G60" s="69" t="e">
        <v>#DIV/0!</v>
      </c>
      <c r="H60" s="68">
        <v>0</v>
      </c>
    </row>
    <row r="61" spans="1:8" ht="18">
      <c r="A61" s="67" t="s">
        <v>173</v>
      </c>
      <c r="B61" s="68" t="s">
        <v>177</v>
      </c>
      <c r="C61" s="68">
        <v>97</v>
      </c>
      <c r="D61" s="68">
        <v>99</v>
      </c>
      <c r="E61" s="68"/>
      <c r="F61" s="69"/>
      <c r="G61" s="69">
        <v>0</v>
      </c>
      <c r="H61" s="68">
        <v>4</v>
      </c>
    </row>
    <row r="62" spans="1:8" ht="18">
      <c r="A62" s="67" t="s">
        <v>173</v>
      </c>
      <c r="B62" s="68" t="s">
        <v>177</v>
      </c>
      <c r="C62" s="68">
        <v>100</v>
      </c>
      <c r="D62" s="68">
        <v>102</v>
      </c>
      <c r="E62" s="68"/>
      <c r="F62" s="69"/>
      <c r="G62" s="69">
        <v>0</v>
      </c>
      <c r="H62" s="68">
        <v>18</v>
      </c>
    </row>
    <row r="63" spans="1:8" ht="18">
      <c r="A63" s="67" t="s">
        <v>173</v>
      </c>
      <c r="B63" s="68" t="s">
        <v>177</v>
      </c>
      <c r="C63" s="68">
        <v>100</v>
      </c>
      <c r="D63" s="68">
        <v>102</v>
      </c>
      <c r="E63" s="68"/>
      <c r="F63" s="69"/>
      <c r="G63" s="69" t="e">
        <v>#DIV/0!</v>
      </c>
      <c r="H63" s="68">
        <v>0</v>
      </c>
    </row>
    <row r="64" spans="1:8" ht="18">
      <c r="A64" s="67" t="s">
        <v>173</v>
      </c>
      <c r="B64" s="68" t="s">
        <v>177</v>
      </c>
      <c r="C64" s="68">
        <v>102</v>
      </c>
      <c r="D64" s="68">
        <v>104</v>
      </c>
      <c r="E64" s="68"/>
      <c r="F64" s="69"/>
      <c r="G64" s="69">
        <v>0</v>
      </c>
      <c r="H64" s="68">
        <v>2</v>
      </c>
    </row>
    <row r="65" spans="1:8" ht="18">
      <c r="A65" s="67" t="s">
        <v>173</v>
      </c>
      <c r="B65" s="68" t="s">
        <v>177</v>
      </c>
      <c r="C65" s="68">
        <v>105</v>
      </c>
      <c r="D65" s="68">
        <v>107</v>
      </c>
      <c r="E65" s="68"/>
      <c r="F65" s="69"/>
      <c r="G65" s="69">
        <v>0</v>
      </c>
      <c r="H65" s="68">
        <v>11</v>
      </c>
    </row>
    <row r="66" spans="1:8" ht="18">
      <c r="A66" s="67" t="s">
        <v>173</v>
      </c>
      <c r="B66" s="68" t="s">
        <v>177</v>
      </c>
      <c r="C66" s="68">
        <v>105</v>
      </c>
      <c r="D66" s="68">
        <v>107</v>
      </c>
      <c r="E66" s="68"/>
      <c r="F66" s="69"/>
      <c r="G66" s="69">
        <v>0</v>
      </c>
      <c r="H66" s="68">
        <v>1</v>
      </c>
    </row>
    <row r="67" spans="1:8" ht="18">
      <c r="A67" s="67" t="s">
        <v>173</v>
      </c>
      <c r="B67" s="68" t="s">
        <v>177</v>
      </c>
      <c r="C67" s="68">
        <v>107</v>
      </c>
      <c r="D67" s="68">
        <v>109</v>
      </c>
      <c r="E67" s="68"/>
      <c r="F67" s="69"/>
      <c r="G67" s="69">
        <v>0</v>
      </c>
      <c r="H67" s="68">
        <v>5</v>
      </c>
    </row>
    <row r="68" spans="1:8" ht="18">
      <c r="A68" s="67" t="s">
        <v>173</v>
      </c>
      <c r="B68" s="68" t="s">
        <v>177</v>
      </c>
      <c r="C68" s="68">
        <v>110</v>
      </c>
      <c r="D68" s="68">
        <v>112</v>
      </c>
      <c r="E68" s="68"/>
      <c r="F68" s="69"/>
      <c r="G68" s="69">
        <v>0</v>
      </c>
      <c r="H68" s="68">
        <v>10</v>
      </c>
    </row>
    <row r="69" spans="1:8" ht="18">
      <c r="A69" s="67" t="s">
        <v>173</v>
      </c>
      <c r="B69" s="68" t="s">
        <v>177</v>
      </c>
      <c r="C69" s="68">
        <v>110</v>
      </c>
      <c r="D69" s="68">
        <v>112</v>
      </c>
      <c r="E69" s="68"/>
      <c r="F69" s="69"/>
      <c r="G69" s="69">
        <v>0</v>
      </c>
      <c r="H69" s="68">
        <v>1</v>
      </c>
    </row>
    <row r="70" spans="1:8" ht="18">
      <c r="A70" s="67" t="s">
        <v>173</v>
      </c>
      <c r="B70" s="68" t="s">
        <v>177</v>
      </c>
      <c r="C70" s="68">
        <v>112</v>
      </c>
      <c r="D70" s="68">
        <v>114</v>
      </c>
      <c r="E70" s="68"/>
      <c r="F70" s="69"/>
      <c r="G70" s="69">
        <v>0</v>
      </c>
      <c r="H70" s="68">
        <v>14</v>
      </c>
    </row>
    <row r="71" spans="1:8" ht="18">
      <c r="A71" s="67" t="s">
        <v>173</v>
      </c>
      <c r="B71" s="68" t="s">
        <v>177</v>
      </c>
      <c r="C71" s="68">
        <v>115</v>
      </c>
      <c r="D71" s="68">
        <v>117</v>
      </c>
      <c r="E71" s="68"/>
      <c r="F71" s="69"/>
      <c r="G71" s="69">
        <v>0</v>
      </c>
      <c r="H71" s="68">
        <v>20</v>
      </c>
    </row>
    <row r="72" spans="1:8" s="66" customFormat="1" ht="18">
      <c r="A72" s="67" t="s">
        <v>173</v>
      </c>
      <c r="B72" s="68" t="s">
        <v>177</v>
      </c>
      <c r="C72" s="68">
        <v>115</v>
      </c>
      <c r="D72" s="68">
        <v>117</v>
      </c>
      <c r="E72" s="68"/>
      <c r="F72" s="69"/>
      <c r="G72" s="69">
        <v>0</v>
      </c>
      <c r="H72" s="68">
        <v>1</v>
      </c>
    </row>
    <row r="73" spans="1:8" s="66" customFormat="1" ht="18">
      <c r="A73" s="67" t="s">
        <v>173</v>
      </c>
      <c r="B73" s="68" t="s">
        <v>177</v>
      </c>
      <c r="C73" s="68">
        <v>117</v>
      </c>
      <c r="D73" s="68">
        <v>119</v>
      </c>
      <c r="E73" s="68"/>
      <c r="F73" s="69"/>
      <c r="G73" s="69">
        <v>0</v>
      </c>
      <c r="H73" s="68">
        <v>39</v>
      </c>
    </row>
    <row r="74" spans="1:8" ht="18">
      <c r="A74" s="67" t="s">
        <v>173</v>
      </c>
      <c r="B74" s="68" t="s">
        <v>177</v>
      </c>
      <c r="C74" s="68">
        <v>120</v>
      </c>
      <c r="D74" s="68">
        <v>122</v>
      </c>
      <c r="E74" s="68"/>
      <c r="F74" s="69"/>
      <c r="G74" s="69">
        <v>0</v>
      </c>
      <c r="H74" s="68">
        <v>17</v>
      </c>
    </row>
    <row r="75" spans="1:8" ht="18">
      <c r="A75" s="67" t="s">
        <v>173</v>
      </c>
      <c r="B75" s="68" t="s">
        <v>177</v>
      </c>
      <c r="C75" s="68">
        <v>120</v>
      </c>
      <c r="D75" s="68">
        <v>122</v>
      </c>
      <c r="E75" s="68"/>
      <c r="F75" s="69"/>
      <c r="G75" s="69">
        <v>0</v>
      </c>
      <c r="H75" s="68">
        <v>2</v>
      </c>
    </row>
    <row r="76" spans="1:8" ht="18">
      <c r="A76" s="67" t="s">
        <v>173</v>
      </c>
      <c r="B76" s="68" t="s">
        <v>177</v>
      </c>
      <c r="C76" s="68">
        <v>122</v>
      </c>
      <c r="D76" s="68">
        <v>124</v>
      </c>
      <c r="E76" s="68"/>
      <c r="F76" s="69"/>
      <c r="G76" s="69">
        <v>0</v>
      </c>
      <c r="H76" s="68">
        <v>4</v>
      </c>
    </row>
    <row r="77" spans="1:8" ht="18">
      <c r="A77" s="67" t="s">
        <v>173</v>
      </c>
      <c r="B77" s="68" t="s">
        <v>177</v>
      </c>
      <c r="C77" s="68">
        <v>125</v>
      </c>
      <c r="D77" s="68">
        <v>127</v>
      </c>
      <c r="E77" s="68"/>
      <c r="F77" s="69"/>
      <c r="G77" s="69">
        <v>0</v>
      </c>
      <c r="H77" s="68">
        <v>16</v>
      </c>
    </row>
    <row r="78" spans="1:8" ht="18">
      <c r="A78" s="67" t="s">
        <v>173</v>
      </c>
      <c r="B78" s="68" t="s">
        <v>177</v>
      </c>
      <c r="C78" s="68">
        <v>125</v>
      </c>
      <c r="D78" s="68">
        <v>127</v>
      </c>
      <c r="E78" s="68"/>
      <c r="F78" s="69"/>
      <c r="G78" s="69">
        <v>0</v>
      </c>
      <c r="H78" s="68">
        <v>3</v>
      </c>
    </row>
    <row r="79" spans="1:8" ht="18">
      <c r="A79" s="67" t="s">
        <v>173</v>
      </c>
      <c r="B79" s="68" t="s">
        <v>177</v>
      </c>
      <c r="C79" s="68">
        <v>127</v>
      </c>
      <c r="D79" s="68">
        <v>129</v>
      </c>
      <c r="E79" s="68"/>
      <c r="F79" s="69"/>
      <c r="G79" s="69">
        <v>0</v>
      </c>
      <c r="H79" s="68">
        <v>1</v>
      </c>
    </row>
    <row r="80" spans="1:8" ht="18">
      <c r="A80" s="67" t="s">
        <v>173</v>
      </c>
      <c r="B80" s="68" t="s">
        <v>177</v>
      </c>
      <c r="C80" s="68">
        <v>130</v>
      </c>
      <c r="D80" s="68">
        <v>132</v>
      </c>
      <c r="E80" s="68"/>
      <c r="F80" s="69"/>
      <c r="G80" s="69">
        <v>0</v>
      </c>
      <c r="H80" s="68">
        <v>9</v>
      </c>
    </row>
    <row r="81" spans="1:8" ht="18">
      <c r="A81" s="67" t="s">
        <v>173</v>
      </c>
      <c r="B81" s="68" t="s">
        <v>177</v>
      </c>
      <c r="C81" s="68">
        <v>130</v>
      </c>
      <c r="D81" s="68">
        <v>132</v>
      </c>
      <c r="E81" s="68"/>
      <c r="F81" s="69"/>
      <c r="G81" s="69" t="e">
        <v>#DIV/0!</v>
      </c>
      <c r="H81" s="68">
        <v>0</v>
      </c>
    </row>
    <row r="82" spans="1:8" ht="18">
      <c r="A82" s="67" t="s">
        <v>173</v>
      </c>
      <c r="B82" s="68" t="s">
        <v>177</v>
      </c>
      <c r="C82" s="68">
        <v>132</v>
      </c>
      <c r="D82" s="68">
        <v>134</v>
      </c>
      <c r="E82" s="68"/>
      <c r="F82" s="69"/>
      <c r="G82" s="69" t="e">
        <v>#DIV/0!</v>
      </c>
      <c r="H82" s="68">
        <v>0</v>
      </c>
    </row>
    <row r="83" spans="1:8" ht="18">
      <c r="A83" s="67" t="s">
        <v>173</v>
      </c>
      <c r="B83" s="68" t="s">
        <v>177</v>
      </c>
      <c r="C83" s="68">
        <v>135</v>
      </c>
      <c r="D83" s="68">
        <v>137</v>
      </c>
      <c r="E83" s="68"/>
      <c r="F83" s="69"/>
      <c r="G83" s="69">
        <v>0</v>
      </c>
      <c r="H83" s="68">
        <v>19</v>
      </c>
    </row>
    <row r="84" spans="1:8" ht="18">
      <c r="A84" s="67" t="s">
        <v>173</v>
      </c>
      <c r="B84" s="68" t="s">
        <v>177</v>
      </c>
      <c r="C84" s="68">
        <v>135</v>
      </c>
      <c r="D84" s="68">
        <v>137</v>
      </c>
      <c r="E84" s="68"/>
      <c r="F84" s="69"/>
      <c r="G84" s="69">
        <v>0</v>
      </c>
      <c r="H84" s="68">
        <v>5</v>
      </c>
    </row>
    <row r="85" spans="1:8" ht="18">
      <c r="A85" s="67" t="s">
        <v>173</v>
      </c>
      <c r="B85" s="68" t="s">
        <v>177</v>
      </c>
      <c r="C85" s="68">
        <v>137</v>
      </c>
      <c r="D85" s="68">
        <v>139</v>
      </c>
      <c r="E85" s="68"/>
      <c r="F85" s="69"/>
      <c r="G85" s="69">
        <v>0</v>
      </c>
      <c r="H85" s="68">
        <v>6</v>
      </c>
    </row>
    <row r="86" spans="1:8" ht="18">
      <c r="A86" s="67" t="s">
        <v>173</v>
      </c>
      <c r="B86" s="68" t="s">
        <v>177</v>
      </c>
      <c r="C86" s="68">
        <v>140</v>
      </c>
      <c r="D86" s="68">
        <v>142</v>
      </c>
      <c r="E86" s="68"/>
      <c r="F86" s="69"/>
      <c r="G86" s="69">
        <v>0</v>
      </c>
      <c r="H86" s="68">
        <v>8</v>
      </c>
    </row>
    <row r="87" spans="1:8" ht="18">
      <c r="A87" s="67" t="s">
        <v>173</v>
      </c>
      <c r="B87" s="68" t="s">
        <v>177</v>
      </c>
      <c r="C87" s="68">
        <v>140</v>
      </c>
      <c r="D87" s="68">
        <v>142</v>
      </c>
      <c r="E87" s="68"/>
      <c r="F87" s="69"/>
      <c r="G87" s="69">
        <v>0</v>
      </c>
      <c r="H87" s="68">
        <v>1</v>
      </c>
    </row>
    <row r="88" spans="1:8" ht="18">
      <c r="A88" s="67" t="s">
        <v>173</v>
      </c>
      <c r="B88" s="68" t="s">
        <v>177</v>
      </c>
      <c r="C88" s="68">
        <v>142</v>
      </c>
      <c r="D88" s="68">
        <v>144</v>
      </c>
      <c r="E88" s="68"/>
      <c r="F88" s="69"/>
      <c r="G88" s="69">
        <v>0</v>
      </c>
      <c r="H88" s="68">
        <v>17</v>
      </c>
    </row>
    <row r="89" spans="1:8" ht="18">
      <c r="A89" s="67" t="s">
        <v>173</v>
      </c>
      <c r="B89" s="68" t="s">
        <v>177</v>
      </c>
      <c r="C89" s="68">
        <v>145</v>
      </c>
      <c r="D89" s="68">
        <v>147</v>
      </c>
      <c r="E89" s="68"/>
      <c r="F89" s="69"/>
      <c r="G89" s="69">
        <v>0</v>
      </c>
      <c r="H89" s="68">
        <v>31</v>
      </c>
    </row>
    <row r="90" spans="1:8" ht="18">
      <c r="A90" s="67" t="s">
        <v>173</v>
      </c>
      <c r="B90" s="68" t="s">
        <v>177</v>
      </c>
      <c r="C90" s="68">
        <v>145</v>
      </c>
      <c r="D90" s="68">
        <v>147</v>
      </c>
      <c r="E90" s="68"/>
      <c r="F90" s="69"/>
      <c r="G90" s="69">
        <v>0</v>
      </c>
      <c r="H90" s="68">
        <v>4</v>
      </c>
    </row>
    <row r="91" spans="1:8" ht="18">
      <c r="A91" s="67" t="s">
        <v>173</v>
      </c>
      <c r="B91" s="68" t="s">
        <v>177</v>
      </c>
      <c r="C91" s="68">
        <v>147</v>
      </c>
      <c r="D91" s="68">
        <v>149</v>
      </c>
      <c r="E91" s="68"/>
      <c r="F91" s="69"/>
      <c r="G91" s="69">
        <v>0</v>
      </c>
      <c r="H91" s="68">
        <v>36</v>
      </c>
    </row>
    <row r="92" spans="1:8" ht="18">
      <c r="A92" s="67" t="s">
        <v>173</v>
      </c>
      <c r="B92" s="68" t="s">
        <v>177</v>
      </c>
      <c r="C92" s="68">
        <v>150</v>
      </c>
      <c r="D92" s="68">
        <v>152</v>
      </c>
      <c r="E92" s="68"/>
      <c r="F92" s="69"/>
      <c r="G92" s="69">
        <v>0</v>
      </c>
      <c r="H92" s="68">
        <v>17</v>
      </c>
    </row>
    <row r="93" spans="1:8" ht="18">
      <c r="A93" s="67" t="s">
        <v>173</v>
      </c>
      <c r="B93" s="68" t="s">
        <v>177</v>
      </c>
      <c r="C93" s="68">
        <v>150</v>
      </c>
      <c r="D93" s="68">
        <v>152</v>
      </c>
      <c r="E93" s="68"/>
      <c r="F93" s="69"/>
      <c r="G93" s="69">
        <v>0</v>
      </c>
      <c r="H93" s="68">
        <v>1</v>
      </c>
    </row>
    <row r="94" spans="1:8" ht="18">
      <c r="A94" s="67" t="s">
        <v>173</v>
      </c>
      <c r="B94" s="68" t="s">
        <v>177</v>
      </c>
      <c r="C94" s="68">
        <v>152</v>
      </c>
      <c r="D94" s="68">
        <v>154</v>
      </c>
      <c r="E94" s="68"/>
      <c r="F94" s="69"/>
      <c r="G94" s="69">
        <v>0</v>
      </c>
      <c r="H94" s="68">
        <v>9</v>
      </c>
    </row>
    <row r="95" spans="1:8" ht="18">
      <c r="A95" s="67" t="s">
        <v>173</v>
      </c>
      <c r="B95" s="68" t="s">
        <v>177</v>
      </c>
      <c r="C95" s="68">
        <v>155</v>
      </c>
      <c r="D95" s="68">
        <v>157</v>
      </c>
      <c r="E95" s="68"/>
      <c r="F95" s="69"/>
      <c r="G95" s="69">
        <v>0</v>
      </c>
      <c r="H95" s="68">
        <v>4</v>
      </c>
    </row>
    <row r="96" spans="1:8" ht="18">
      <c r="A96" s="67" t="s">
        <v>173</v>
      </c>
      <c r="B96" s="68" t="s">
        <v>177</v>
      </c>
      <c r="C96" s="68">
        <v>155</v>
      </c>
      <c r="D96" s="68">
        <v>157</v>
      </c>
      <c r="E96" s="68"/>
      <c r="F96" s="69"/>
      <c r="G96" s="69">
        <v>0</v>
      </c>
      <c r="H96" s="68">
        <v>1</v>
      </c>
    </row>
    <row r="97" spans="1:8" ht="18">
      <c r="A97" s="67" t="s">
        <v>173</v>
      </c>
      <c r="B97" s="68" t="s">
        <v>177</v>
      </c>
      <c r="C97" s="68">
        <v>157</v>
      </c>
      <c r="D97" s="68">
        <v>159</v>
      </c>
      <c r="E97" s="68"/>
      <c r="F97" s="69"/>
      <c r="G97" s="69">
        <v>0</v>
      </c>
      <c r="H97" s="68">
        <v>5</v>
      </c>
    </row>
    <row r="98" spans="1:8" ht="18">
      <c r="A98" s="67" t="s">
        <v>173</v>
      </c>
      <c r="B98" s="68" t="s">
        <v>177</v>
      </c>
      <c r="C98" s="68">
        <v>160</v>
      </c>
      <c r="D98" s="68">
        <v>162</v>
      </c>
      <c r="E98" s="68"/>
      <c r="F98" s="69"/>
      <c r="G98" s="69">
        <v>0</v>
      </c>
      <c r="H98" s="68">
        <v>19</v>
      </c>
    </row>
    <row r="99" spans="1:8" ht="18">
      <c r="A99" s="67" t="s">
        <v>173</v>
      </c>
      <c r="B99" s="68" t="s">
        <v>177</v>
      </c>
      <c r="C99" s="68">
        <v>160</v>
      </c>
      <c r="D99" s="68">
        <v>162</v>
      </c>
      <c r="E99" s="68"/>
      <c r="F99" s="69"/>
      <c r="G99" s="69" t="e">
        <v>#DIV/0!</v>
      </c>
      <c r="H99" s="68">
        <v>0</v>
      </c>
    </row>
    <row r="100" spans="1:8" ht="18">
      <c r="A100" s="67" t="s">
        <v>173</v>
      </c>
      <c r="B100" s="68" t="s">
        <v>177</v>
      </c>
      <c r="C100" s="68">
        <v>162</v>
      </c>
      <c r="D100" s="68">
        <v>164</v>
      </c>
      <c r="E100" s="68"/>
      <c r="F100" s="69"/>
      <c r="G100" s="69">
        <v>0</v>
      </c>
      <c r="H100" s="68">
        <v>12</v>
      </c>
    </row>
    <row r="101" spans="1:8" ht="18">
      <c r="A101" s="67" t="s">
        <v>173</v>
      </c>
      <c r="B101" s="68" t="s">
        <v>177</v>
      </c>
      <c r="C101" s="68">
        <v>165</v>
      </c>
      <c r="D101" s="68">
        <v>167</v>
      </c>
      <c r="E101" s="68"/>
      <c r="F101" s="69"/>
      <c r="G101" s="69">
        <v>0</v>
      </c>
      <c r="H101" s="68">
        <v>53</v>
      </c>
    </row>
    <row r="102" spans="1:8" ht="18">
      <c r="A102" s="67" t="s">
        <v>173</v>
      </c>
      <c r="B102" s="68" t="s">
        <v>177</v>
      </c>
      <c r="C102" s="68">
        <v>165</v>
      </c>
      <c r="D102" s="68">
        <v>167</v>
      </c>
      <c r="E102" s="68"/>
      <c r="F102" s="69"/>
      <c r="G102" s="69">
        <v>0</v>
      </c>
      <c r="H102" s="68">
        <v>4</v>
      </c>
    </row>
    <row r="103" spans="1:8" ht="18">
      <c r="A103" s="67" t="s">
        <v>173</v>
      </c>
      <c r="B103" s="68" t="s">
        <v>177</v>
      </c>
      <c r="C103" s="68">
        <v>167</v>
      </c>
      <c r="D103" s="68">
        <v>169</v>
      </c>
      <c r="E103" s="68"/>
      <c r="F103" s="69"/>
      <c r="G103" s="69">
        <v>0</v>
      </c>
      <c r="H103" s="68">
        <v>20</v>
      </c>
    </row>
    <row r="104" spans="1:8" ht="18">
      <c r="A104" s="67" t="s">
        <v>173</v>
      </c>
      <c r="B104" s="68" t="s">
        <v>177</v>
      </c>
      <c r="C104" s="68">
        <v>170</v>
      </c>
      <c r="D104" s="68">
        <v>172</v>
      </c>
      <c r="E104" s="68"/>
      <c r="F104" s="69"/>
      <c r="G104" s="69">
        <v>0</v>
      </c>
      <c r="H104" s="68">
        <v>45</v>
      </c>
    </row>
    <row r="105" spans="1:8" ht="18">
      <c r="A105" s="67" t="s">
        <v>173</v>
      </c>
      <c r="B105" s="68" t="s">
        <v>177</v>
      </c>
      <c r="C105" s="68">
        <v>170</v>
      </c>
      <c r="D105" s="68">
        <v>172</v>
      </c>
      <c r="E105" s="68"/>
      <c r="F105" s="69"/>
      <c r="G105" s="69">
        <v>0</v>
      </c>
      <c r="H105" s="68">
        <v>7</v>
      </c>
    </row>
    <row r="106" spans="1:8" ht="18">
      <c r="A106" s="67" t="s">
        <v>173</v>
      </c>
      <c r="B106" s="68" t="s">
        <v>177</v>
      </c>
      <c r="C106" s="68">
        <v>172</v>
      </c>
      <c r="D106" s="68">
        <v>174</v>
      </c>
      <c r="E106" s="68"/>
      <c r="F106" s="69"/>
      <c r="G106" s="69">
        <v>0</v>
      </c>
      <c r="H106" s="68">
        <v>29</v>
      </c>
    </row>
    <row r="107" spans="1:8" ht="18">
      <c r="A107" s="67" t="s">
        <v>173</v>
      </c>
      <c r="B107" s="68" t="s">
        <v>177</v>
      </c>
      <c r="C107" s="68">
        <v>175</v>
      </c>
      <c r="D107" s="68">
        <v>177</v>
      </c>
      <c r="E107" s="68"/>
      <c r="F107" s="69">
        <v>1</v>
      </c>
      <c r="G107" s="69">
        <v>1.4705882352941175</v>
      </c>
      <c r="H107" s="68">
        <v>68</v>
      </c>
    </row>
    <row r="108" spans="1:8" ht="18">
      <c r="A108" s="67" t="s">
        <v>173</v>
      </c>
      <c r="B108" s="68" t="s">
        <v>177</v>
      </c>
      <c r="C108" s="68">
        <v>175</v>
      </c>
      <c r="D108" s="68">
        <v>177</v>
      </c>
      <c r="E108" s="68"/>
      <c r="F108" s="69"/>
      <c r="G108" s="69">
        <v>0</v>
      </c>
      <c r="H108" s="68">
        <v>3</v>
      </c>
    </row>
    <row r="109" spans="1:8" ht="18">
      <c r="A109" s="67" t="s">
        <v>173</v>
      </c>
      <c r="B109" s="68" t="s">
        <v>177</v>
      </c>
      <c r="C109" s="68">
        <v>177</v>
      </c>
      <c r="D109" s="68">
        <v>179</v>
      </c>
      <c r="E109" s="68"/>
      <c r="F109" s="69"/>
      <c r="G109" s="69">
        <v>0</v>
      </c>
      <c r="H109" s="68">
        <v>1</v>
      </c>
    </row>
    <row r="110" spans="1:8" ht="18">
      <c r="A110" s="67" t="s">
        <v>173</v>
      </c>
      <c r="B110" s="68" t="s">
        <v>177</v>
      </c>
      <c r="C110" s="68">
        <v>180</v>
      </c>
      <c r="D110" s="68">
        <v>182</v>
      </c>
      <c r="E110" s="68"/>
      <c r="F110" s="69"/>
      <c r="G110" s="69">
        <v>0</v>
      </c>
      <c r="H110" s="68">
        <v>15</v>
      </c>
    </row>
    <row r="111" spans="1:8" ht="18">
      <c r="A111" s="67" t="s">
        <v>173</v>
      </c>
      <c r="B111" s="68" t="s">
        <v>177</v>
      </c>
      <c r="C111" s="68">
        <v>180</v>
      </c>
      <c r="D111" s="68">
        <v>182</v>
      </c>
      <c r="E111" s="68"/>
      <c r="F111" s="69"/>
      <c r="G111" s="69">
        <v>0</v>
      </c>
      <c r="H111" s="68">
        <v>1</v>
      </c>
    </row>
    <row r="112" spans="1:8" ht="18">
      <c r="A112" s="67" t="s">
        <v>173</v>
      </c>
      <c r="B112" s="68" t="s">
        <v>177</v>
      </c>
      <c r="C112" s="68">
        <v>182</v>
      </c>
      <c r="D112" s="68">
        <v>184</v>
      </c>
      <c r="E112" s="68"/>
      <c r="F112" s="69"/>
      <c r="G112" s="69">
        <v>0</v>
      </c>
      <c r="H112" s="68">
        <v>20</v>
      </c>
    </row>
    <row r="113" spans="1:8" ht="18">
      <c r="A113" s="67" t="s">
        <v>173</v>
      </c>
      <c r="B113" s="68" t="s">
        <v>177</v>
      </c>
      <c r="C113" s="68">
        <v>185</v>
      </c>
      <c r="D113" s="68">
        <v>187</v>
      </c>
      <c r="E113" s="68"/>
      <c r="F113" s="69"/>
      <c r="G113" s="69" t="e">
        <v>#DIV/0!</v>
      </c>
      <c r="H113" s="68">
        <v>0</v>
      </c>
    </row>
    <row r="114" spans="1:8" ht="18">
      <c r="A114" s="67" t="s">
        <v>173</v>
      </c>
      <c r="B114" s="68" t="s">
        <v>177</v>
      </c>
      <c r="C114" s="68">
        <v>185</v>
      </c>
      <c r="D114" s="68">
        <v>187</v>
      </c>
      <c r="E114" s="68"/>
      <c r="F114" s="69"/>
      <c r="G114" s="69">
        <v>0</v>
      </c>
      <c r="H114" s="68">
        <v>5</v>
      </c>
    </row>
    <row r="115" spans="1:8" ht="18">
      <c r="A115" s="67" t="s">
        <v>173</v>
      </c>
      <c r="B115" s="68" t="s">
        <v>177</v>
      </c>
      <c r="C115" s="68">
        <v>187</v>
      </c>
      <c r="D115" s="68">
        <v>189</v>
      </c>
      <c r="E115" s="68"/>
      <c r="F115" s="69"/>
      <c r="G115" s="69">
        <v>0</v>
      </c>
      <c r="H115" s="68">
        <v>12</v>
      </c>
    </row>
    <row r="116" spans="1:8" ht="18">
      <c r="A116" s="67" t="s">
        <v>173</v>
      </c>
      <c r="B116" s="68" t="s">
        <v>177</v>
      </c>
      <c r="C116" s="68">
        <v>190</v>
      </c>
      <c r="D116" s="68">
        <v>192</v>
      </c>
      <c r="E116" s="68"/>
      <c r="F116" s="69"/>
      <c r="G116" s="69">
        <v>0</v>
      </c>
      <c r="H116" s="68">
        <v>35</v>
      </c>
    </row>
    <row r="117" spans="1:8" ht="18">
      <c r="A117" s="67" t="s">
        <v>173</v>
      </c>
      <c r="B117" s="68" t="s">
        <v>177</v>
      </c>
      <c r="C117" s="68">
        <v>190</v>
      </c>
      <c r="D117" s="68">
        <v>192</v>
      </c>
      <c r="E117" s="68"/>
      <c r="F117" s="69"/>
      <c r="G117" s="69">
        <v>0</v>
      </c>
      <c r="H117" s="68">
        <v>4</v>
      </c>
    </row>
    <row r="118" spans="1:8" ht="18">
      <c r="A118" s="67" t="s">
        <v>173</v>
      </c>
      <c r="B118" s="68" t="s">
        <v>177</v>
      </c>
      <c r="C118" s="68">
        <v>192</v>
      </c>
      <c r="D118" s="68">
        <v>194</v>
      </c>
      <c r="E118" s="68"/>
      <c r="F118" s="69"/>
      <c r="G118" s="69">
        <v>0</v>
      </c>
      <c r="H118" s="68">
        <v>15</v>
      </c>
    </row>
    <row r="119" spans="1:8" ht="18">
      <c r="A119" s="67" t="s">
        <v>173</v>
      </c>
      <c r="B119" s="68" t="s">
        <v>177</v>
      </c>
      <c r="C119" s="68">
        <v>195</v>
      </c>
      <c r="D119" s="68">
        <v>197</v>
      </c>
      <c r="E119" s="68"/>
      <c r="F119" s="69">
        <v>1</v>
      </c>
      <c r="G119" s="69">
        <v>2.8571428571428572</v>
      </c>
      <c r="H119" s="68">
        <v>35</v>
      </c>
    </row>
    <row r="120" spans="1:8" ht="18">
      <c r="A120" s="67" t="s">
        <v>173</v>
      </c>
      <c r="B120" s="68" t="s">
        <v>177</v>
      </c>
      <c r="C120" s="68">
        <v>195</v>
      </c>
      <c r="D120" s="68">
        <v>197</v>
      </c>
      <c r="E120" s="68"/>
      <c r="F120" s="69"/>
      <c r="G120" s="69" t="e">
        <v>#DIV/0!</v>
      </c>
      <c r="H120" s="68">
        <v>0</v>
      </c>
    </row>
    <row r="121" spans="1:8" ht="18">
      <c r="A121" s="67" t="s">
        <v>173</v>
      </c>
      <c r="B121" s="68" t="s">
        <v>177</v>
      </c>
      <c r="C121" s="68">
        <v>197</v>
      </c>
      <c r="D121" s="68">
        <v>199</v>
      </c>
      <c r="E121" s="68"/>
      <c r="F121" s="69"/>
      <c r="G121" s="69">
        <v>0</v>
      </c>
      <c r="H121" s="68">
        <v>11</v>
      </c>
    </row>
    <row r="122" spans="1:8" ht="18">
      <c r="A122" s="67" t="s">
        <v>173</v>
      </c>
      <c r="B122" s="68" t="s">
        <v>177</v>
      </c>
      <c r="C122" s="68">
        <v>200</v>
      </c>
      <c r="D122" s="68">
        <v>202</v>
      </c>
      <c r="E122" s="68"/>
      <c r="F122" s="69"/>
      <c r="G122" s="69">
        <v>0</v>
      </c>
      <c r="H122" s="68">
        <v>9</v>
      </c>
    </row>
    <row r="123" spans="1:8" ht="18">
      <c r="A123" s="67" t="s">
        <v>173</v>
      </c>
      <c r="B123" s="68" t="s">
        <v>177</v>
      </c>
      <c r="C123" s="68">
        <v>200</v>
      </c>
      <c r="D123" s="68">
        <v>202</v>
      </c>
      <c r="E123" s="68"/>
      <c r="F123" s="69"/>
      <c r="G123" s="69">
        <v>0</v>
      </c>
      <c r="H123" s="68">
        <v>1</v>
      </c>
    </row>
    <row r="124" spans="1:8" ht="18">
      <c r="A124" s="67" t="s">
        <v>173</v>
      </c>
      <c r="B124" s="68" t="s">
        <v>177</v>
      </c>
      <c r="C124" s="68">
        <v>202</v>
      </c>
      <c r="D124" s="68">
        <v>204</v>
      </c>
      <c r="E124" s="68"/>
      <c r="F124" s="69"/>
      <c r="G124" s="69">
        <v>0</v>
      </c>
      <c r="H124" s="68">
        <v>6</v>
      </c>
    </row>
    <row r="125" spans="1:8" ht="18">
      <c r="A125" s="67" t="s">
        <v>173</v>
      </c>
      <c r="B125" s="68" t="s">
        <v>177</v>
      </c>
      <c r="C125" s="68">
        <v>205</v>
      </c>
      <c r="D125" s="68">
        <v>207</v>
      </c>
      <c r="E125" s="68"/>
      <c r="F125" s="69"/>
      <c r="G125" s="69">
        <v>0</v>
      </c>
      <c r="H125" s="68">
        <v>7</v>
      </c>
    </row>
    <row r="126" spans="1:8" ht="18">
      <c r="A126" s="67" t="s">
        <v>173</v>
      </c>
      <c r="B126" s="68" t="s">
        <v>177</v>
      </c>
      <c r="C126" s="68">
        <v>205</v>
      </c>
      <c r="D126" s="68">
        <v>207</v>
      </c>
      <c r="E126" s="68"/>
      <c r="F126" s="69"/>
      <c r="G126" s="69" t="e">
        <v>#DIV/0!</v>
      </c>
      <c r="H126" s="68">
        <v>0</v>
      </c>
    </row>
    <row r="127" spans="1:8" ht="18">
      <c r="A127" s="67" t="s">
        <v>173</v>
      </c>
      <c r="B127" s="68" t="s">
        <v>177</v>
      </c>
      <c r="C127" s="68">
        <v>207</v>
      </c>
      <c r="D127" s="68">
        <v>209</v>
      </c>
      <c r="E127" s="68"/>
      <c r="F127" s="69"/>
      <c r="G127" s="69">
        <v>0</v>
      </c>
      <c r="H127" s="68">
        <v>4</v>
      </c>
    </row>
    <row r="128" spans="1:8" ht="18">
      <c r="A128" s="67" t="s">
        <v>173</v>
      </c>
      <c r="B128" s="68" t="s">
        <v>177</v>
      </c>
      <c r="C128" s="68">
        <v>210</v>
      </c>
      <c r="D128" s="68">
        <v>212</v>
      </c>
      <c r="E128" s="68"/>
      <c r="F128" s="69">
        <v>4</v>
      </c>
      <c r="G128" s="69">
        <v>6.3492063492063489</v>
      </c>
      <c r="H128" s="68">
        <v>63</v>
      </c>
    </row>
    <row r="129" spans="1:8" ht="18">
      <c r="A129" s="67" t="s">
        <v>173</v>
      </c>
      <c r="B129" s="68" t="s">
        <v>177</v>
      </c>
      <c r="C129" s="68">
        <v>210</v>
      </c>
      <c r="D129" s="68">
        <v>212</v>
      </c>
      <c r="E129" s="68"/>
      <c r="F129" s="69">
        <v>3</v>
      </c>
      <c r="G129" s="69">
        <v>9.67741935483871</v>
      </c>
      <c r="H129" s="68">
        <v>31</v>
      </c>
    </row>
    <row r="130" spans="1:8" ht="18">
      <c r="A130" s="67" t="s">
        <v>173</v>
      </c>
      <c r="B130" s="68" t="s">
        <v>177</v>
      </c>
      <c r="C130" s="68">
        <v>212</v>
      </c>
      <c r="D130" s="68">
        <v>214</v>
      </c>
      <c r="E130" s="68"/>
      <c r="F130" s="69">
        <v>2</v>
      </c>
      <c r="G130" s="69">
        <v>7.4074074074074066</v>
      </c>
      <c r="H130" s="68">
        <v>27</v>
      </c>
    </row>
    <row r="131" spans="1:8" ht="18">
      <c r="A131" s="67" t="s">
        <v>173</v>
      </c>
      <c r="B131" s="68" t="s">
        <v>177</v>
      </c>
      <c r="C131" s="68">
        <v>215</v>
      </c>
      <c r="D131" s="68">
        <v>217</v>
      </c>
      <c r="E131" s="68"/>
      <c r="F131" s="69"/>
      <c r="G131" s="69">
        <v>0</v>
      </c>
      <c r="H131" s="68">
        <v>20</v>
      </c>
    </row>
    <row r="132" spans="1:8" ht="18">
      <c r="A132" s="67" t="s">
        <v>173</v>
      </c>
      <c r="B132" s="68" t="s">
        <v>177</v>
      </c>
      <c r="C132" s="68">
        <v>215</v>
      </c>
      <c r="D132" s="68">
        <v>217</v>
      </c>
      <c r="E132" s="68"/>
      <c r="F132" s="69"/>
      <c r="G132" s="69">
        <v>0</v>
      </c>
      <c r="H132" s="68">
        <v>2</v>
      </c>
    </row>
    <row r="133" spans="1:8" ht="18">
      <c r="A133" s="67" t="s">
        <v>173</v>
      </c>
      <c r="B133" s="68" t="s">
        <v>177</v>
      </c>
      <c r="C133" s="68">
        <v>217</v>
      </c>
      <c r="D133" s="68">
        <v>219</v>
      </c>
      <c r="E133" s="68"/>
      <c r="F133" s="69"/>
      <c r="G133" s="69">
        <v>0</v>
      </c>
      <c r="H133" s="68">
        <v>30</v>
      </c>
    </row>
    <row r="134" spans="1:8" ht="18">
      <c r="A134" s="67" t="s">
        <v>173</v>
      </c>
      <c r="B134" s="68" t="s">
        <v>177</v>
      </c>
      <c r="C134" s="68">
        <v>220</v>
      </c>
      <c r="D134" s="68">
        <v>222</v>
      </c>
      <c r="E134" s="68"/>
      <c r="F134" s="69"/>
      <c r="G134" s="69">
        <v>0</v>
      </c>
      <c r="H134" s="68">
        <v>7</v>
      </c>
    </row>
    <row r="135" spans="1:8" ht="18">
      <c r="A135" s="67" t="s">
        <v>173</v>
      </c>
      <c r="B135" s="68" t="s">
        <v>177</v>
      </c>
      <c r="C135" s="68">
        <v>220</v>
      </c>
      <c r="D135" s="68">
        <v>222</v>
      </c>
      <c r="E135" s="68"/>
      <c r="F135" s="69"/>
      <c r="G135" s="69">
        <v>0</v>
      </c>
      <c r="H135" s="68">
        <v>7</v>
      </c>
    </row>
    <row r="136" spans="1:8" ht="18">
      <c r="A136" s="67" t="s">
        <v>173</v>
      </c>
      <c r="B136" s="68" t="s">
        <v>177</v>
      </c>
      <c r="C136" s="68">
        <v>222</v>
      </c>
      <c r="D136" s="68">
        <v>224</v>
      </c>
      <c r="E136" s="68"/>
      <c r="F136" s="69">
        <v>3</v>
      </c>
      <c r="G136" s="69">
        <v>5.8823529411764701</v>
      </c>
      <c r="H136" s="68">
        <v>51</v>
      </c>
    </row>
    <row r="137" spans="1:8" ht="18">
      <c r="A137" s="67" t="s">
        <v>173</v>
      </c>
      <c r="B137" s="68" t="s">
        <v>177</v>
      </c>
      <c r="C137" s="68">
        <v>225</v>
      </c>
      <c r="D137" s="68">
        <v>227</v>
      </c>
      <c r="E137" s="68"/>
      <c r="F137" s="69"/>
      <c r="G137" s="69">
        <v>0</v>
      </c>
      <c r="H137" s="68">
        <v>29</v>
      </c>
    </row>
    <row r="138" spans="1:8" ht="18">
      <c r="A138" s="67" t="s">
        <v>173</v>
      </c>
      <c r="B138" s="68" t="s">
        <v>177</v>
      </c>
      <c r="C138" s="68">
        <v>225</v>
      </c>
      <c r="D138" s="68">
        <v>227</v>
      </c>
      <c r="E138" s="68"/>
      <c r="F138" s="69"/>
      <c r="G138" s="69">
        <v>0</v>
      </c>
      <c r="H138" s="68">
        <v>5</v>
      </c>
    </row>
    <row r="139" spans="1:8" ht="18">
      <c r="A139" s="67" t="s">
        <v>173</v>
      </c>
      <c r="B139" s="68" t="s">
        <v>177</v>
      </c>
      <c r="C139" s="68">
        <v>227</v>
      </c>
      <c r="D139" s="68">
        <v>229</v>
      </c>
      <c r="E139" s="68"/>
      <c r="F139" s="69"/>
      <c r="G139" s="69">
        <v>0</v>
      </c>
      <c r="H139" s="68">
        <v>16</v>
      </c>
    </row>
    <row r="140" spans="1:8" ht="18">
      <c r="A140" s="67" t="s">
        <v>173</v>
      </c>
      <c r="B140" s="68" t="s">
        <v>177</v>
      </c>
      <c r="C140" s="68">
        <v>230</v>
      </c>
      <c r="D140" s="68">
        <v>232</v>
      </c>
      <c r="E140" s="68"/>
      <c r="F140" s="69"/>
      <c r="G140" s="69">
        <v>0</v>
      </c>
      <c r="H140" s="68">
        <v>28</v>
      </c>
    </row>
    <row r="141" spans="1:8" ht="18">
      <c r="A141" s="67" t="s">
        <v>173</v>
      </c>
      <c r="B141" s="68" t="s">
        <v>177</v>
      </c>
      <c r="C141" s="68">
        <v>230</v>
      </c>
      <c r="D141" s="68">
        <v>232</v>
      </c>
      <c r="E141" s="68"/>
      <c r="F141" s="69"/>
      <c r="G141" s="69">
        <v>0</v>
      </c>
      <c r="H141" s="68">
        <v>2</v>
      </c>
    </row>
    <row r="142" spans="1:8" ht="18">
      <c r="A142" s="67" t="s">
        <v>173</v>
      </c>
      <c r="B142" s="68" t="s">
        <v>177</v>
      </c>
      <c r="C142" s="68">
        <v>232</v>
      </c>
      <c r="D142" s="68">
        <v>234</v>
      </c>
      <c r="E142" s="68"/>
      <c r="F142" s="69"/>
      <c r="G142" s="69">
        <v>0</v>
      </c>
      <c r="H142" s="68">
        <v>9</v>
      </c>
    </row>
    <row r="143" spans="1:8" ht="18">
      <c r="A143" s="67" t="s">
        <v>173</v>
      </c>
      <c r="B143" s="68" t="s">
        <v>177</v>
      </c>
      <c r="C143" s="68">
        <v>235</v>
      </c>
      <c r="D143" s="68">
        <v>237</v>
      </c>
      <c r="E143" s="68"/>
      <c r="F143" s="69"/>
      <c r="G143" s="69">
        <v>0</v>
      </c>
      <c r="H143" s="68">
        <v>17</v>
      </c>
    </row>
    <row r="144" spans="1:8" ht="18">
      <c r="A144" s="67" t="s">
        <v>173</v>
      </c>
      <c r="B144" s="68" t="s">
        <v>177</v>
      </c>
      <c r="C144" s="68">
        <v>235</v>
      </c>
      <c r="D144" s="68">
        <v>237</v>
      </c>
      <c r="E144" s="68"/>
      <c r="F144" s="69"/>
      <c r="G144" s="69" t="e">
        <v>#DIV/0!</v>
      </c>
      <c r="H144" s="68">
        <v>0</v>
      </c>
    </row>
    <row r="145" spans="1:8" ht="18">
      <c r="A145" s="67" t="s">
        <v>173</v>
      </c>
      <c r="B145" s="68" t="s">
        <v>177</v>
      </c>
      <c r="C145" s="68">
        <v>237</v>
      </c>
      <c r="D145" s="68">
        <v>239</v>
      </c>
      <c r="E145" s="68"/>
      <c r="F145" s="69"/>
      <c r="G145" s="69">
        <v>0</v>
      </c>
      <c r="H145" s="68">
        <v>9</v>
      </c>
    </row>
    <row r="146" spans="1:8" ht="18">
      <c r="A146" s="67" t="s">
        <v>173</v>
      </c>
      <c r="B146" s="68" t="s">
        <v>177</v>
      </c>
      <c r="C146" s="68">
        <v>240</v>
      </c>
      <c r="D146" s="68">
        <v>242</v>
      </c>
      <c r="E146" s="68"/>
      <c r="F146" s="69">
        <v>1</v>
      </c>
      <c r="G146" s="69">
        <v>9.0909090909090917</v>
      </c>
      <c r="H146" s="68">
        <v>11</v>
      </c>
    </row>
    <row r="147" spans="1:8" ht="18">
      <c r="A147" s="67" t="s">
        <v>173</v>
      </c>
      <c r="B147" s="68" t="s">
        <v>177</v>
      </c>
      <c r="C147" s="68">
        <v>240</v>
      </c>
      <c r="D147" s="68">
        <v>242</v>
      </c>
      <c r="E147" s="68"/>
      <c r="F147" s="69"/>
      <c r="G147" s="69">
        <v>0</v>
      </c>
      <c r="H147" s="68">
        <v>1</v>
      </c>
    </row>
    <row r="148" spans="1:8" ht="18">
      <c r="A148" s="67" t="s">
        <v>173</v>
      </c>
      <c r="B148" s="68" t="s">
        <v>177</v>
      </c>
      <c r="C148" s="68">
        <v>242</v>
      </c>
      <c r="D148" s="68">
        <v>244</v>
      </c>
      <c r="E148" s="68"/>
      <c r="F148" s="69"/>
      <c r="G148" s="69">
        <v>0</v>
      </c>
      <c r="H148" s="68">
        <v>86</v>
      </c>
    </row>
    <row r="149" spans="1:8" ht="18">
      <c r="A149" s="67" t="s">
        <v>173</v>
      </c>
      <c r="B149" s="68" t="s">
        <v>177</v>
      </c>
      <c r="C149" s="68">
        <v>245</v>
      </c>
      <c r="D149" s="68">
        <v>247</v>
      </c>
      <c r="E149" s="68"/>
      <c r="F149" s="69"/>
      <c r="G149" s="69">
        <v>0</v>
      </c>
      <c r="H149" s="68">
        <v>51</v>
      </c>
    </row>
    <row r="150" spans="1:8" ht="18">
      <c r="A150" s="67" t="s">
        <v>173</v>
      </c>
      <c r="B150" s="68" t="s">
        <v>177</v>
      </c>
      <c r="C150" s="68">
        <v>245</v>
      </c>
      <c r="D150" s="68">
        <v>247</v>
      </c>
      <c r="E150" s="68"/>
      <c r="F150" s="69"/>
      <c r="G150" s="69">
        <v>0</v>
      </c>
      <c r="H150" s="68">
        <v>2</v>
      </c>
    </row>
    <row r="151" spans="1:8" ht="18">
      <c r="A151" s="67" t="s">
        <v>173</v>
      </c>
      <c r="B151" s="68" t="s">
        <v>177</v>
      </c>
      <c r="C151" s="68">
        <v>247</v>
      </c>
      <c r="D151" s="68">
        <v>249</v>
      </c>
      <c r="E151" s="68"/>
      <c r="F151" s="69"/>
      <c r="G151" s="69">
        <v>0</v>
      </c>
      <c r="H151" s="68">
        <v>16</v>
      </c>
    </row>
    <row r="152" spans="1:8" ht="18">
      <c r="A152" s="67" t="s">
        <v>173</v>
      </c>
      <c r="B152" s="68" t="s">
        <v>177</v>
      </c>
      <c r="C152" s="68">
        <v>250</v>
      </c>
      <c r="D152" s="68">
        <v>252</v>
      </c>
      <c r="E152" s="68"/>
      <c r="F152" s="69"/>
      <c r="G152" s="69">
        <v>0</v>
      </c>
      <c r="H152" s="68">
        <v>8</v>
      </c>
    </row>
    <row r="153" spans="1:8" ht="18">
      <c r="A153" s="67" t="s">
        <v>173</v>
      </c>
      <c r="B153" s="68" t="s">
        <v>177</v>
      </c>
      <c r="C153" s="68">
        <v>250</v>
      </c>
      <c r="D153" s="68">
        <v>252</v>
      </c>
      <c r="E153" s="68"/>
      <c r="F153" s="69"/>
      <c r="G153" s="69" t="e">
        <v>#DIV/0!</v>
      </c>
      <c r="H153" s="68">
        <v>0</v>
      </c>
    </row>
    <row r="154" spans="1:8" ht="18">
      <c r="A154" s="67" t="s">
        <v>173</v>
      </c>
      <c r="B154" s="68" t="s">
        <v>177</v>
      </c>
      <c r="C154" s="68">
        <v>252</v>
      </c>
      <c r="D154" s="68">
        <v>254</v>
      </c>
      <c r="E154" s="68"/>
      <c r="F154" s="69"/>
      <c r="G154" s="69" t="e">
        <v>#DIV/0!</v>
      </c>
      <c r="H154" s="68">
        <v>0</v>
      </c>
    </row>
    <row r="155" spans="1:8" ht="18">
      <c r="A155" s="67" t="s">
        <v>173</v>
      </c>
      <c r="B155" s="68" t="s">
        <v>177</v>
      </c>
      <c r="C155" s="68">
        <v>255</v>
      </c>
      <c r="D155" s="68">
        <v>257</v>
      </c>
      <c r="E155" s="68"/>
      <c r="F155" s="69"/>
      <c r="G155" s="69">
        <v>0</v>
      </c>
      <c r="H155" s="68">
        <v>10</v>
      </c>
    </row>
    <row r="156" spans="1:8" ht="18">
      <c r="A156" s="67" t="s">
        <v>173</v>
      </c>
      <c r="B156" s="68" t="s">
        <v>177</v>
      </c>
      <c r="C156" s="68">
        <v>255</v>
      </c>
      <c r="D156" s="68">
        <v>257</v>
      </c>
      <c r="E156" s="68"/>
      <c r="F156" s="69">
        <v>1</v>
      </c>
      <c r="G156" s="69">
        <v>50</v>
      </c>
      <c r="H156" s="68">
        <v>2</v>
      </c>
    </row>
    <row r="157" spans="1:8" ht="18">
      <c r="A157" s="67" t="s">
        <v>173</v>
      </c>
      <c r="B157" s="68" t="s">
        <v>177</v>
      </c>
      <c r="C157" s="68">
        <v>257</v>
      </c>
      <c r="D157" s="68">
        <v>259</v>
      </c>
      <c r="E157" s="68"/>
      <c r="F157" s="69"/>
      <c r="G157" s="69">
        <v>0</v>
      </c>
      <c r="H157" s="68">
        <v>23</v>
      </c>
    </row>
    <row r="158" spans="1:8" ht="18">
      <c r="A158" s="67" t="s">
        <v>173</v>
      </c>
      <c r="B158" s="68" t="s">
        <v>177</v>
      </c>
      <c r="C158" s="68">
        <v>260</v>
      </c>
      <c r="D158" s="68">
        <v>262</v>
      </c>
      <c r="E158" s="68"/>
      <c r="F158" s="69"/>
      <c r="G158" s="69">
        <v>0</v>
      </c>
      <c r="H158" s="68">
        <v>10</v>
      </c>
    </row>
    <row r="159" spans="1:8" ht="18">
      <c r="A159" s="67" t="s">
        <v>173</v>
      </c>
      <c r="B159" s="68" t="s">
        <v>177</v>
      </c>
      <c r="C159" s="68">
        <v>260</v>
      </c>
      <c r="D159" s="68">
        <v>262</v>
      </c>
      <c r="E159" s="68"/>
      <c r="F159" s="69"/>
      <c r="G159" s="69">
        <v>0</v>
      </c>
      <c r="H159" s="68">
        <v>6</v>
      </c>
    </row>
    <row r="160" spans="1:8" ht="18">
      <c r="A160" s="67" t="s">
        <v>173</v>
      </c>
      <c r="B160" s="68" t="s">
        <v>177</v>
      </c>
      <c r="C160" s="68">
        <v>262</v>
      </c>
      <c r="D160" s="68">
        <v>264</v>
      </c>
      <c r="E160" s="68"/>
      <c r="F160" s="69">
        <v>1</v>
      </c>
      <c r="G160" s="69">
        <v>20</v>
      </c>
      <c r="H160" s="68">
        <v>5</v>
      </c>
    </row>
    <row r="161" spans="1:8" ht="18">
      <c r="A161" s="67" t="s">
        <v>173</v>
      </c>
      <c r="B161" s="68" t="s">
        <v>177</v>
      </c>
      <c r="C161" s="68">
        <v>265</v>
      </c>
      <c r="D161" s="68">
        <v>267</v>
      </c>
      <c r="E161" s="68"/>
      <c r="F161" s="69">
        <v>1</v>
      </c>
      <c r="G161" s="69">
        <v>3.3333333333333335</v>
      </c>
      <c r="H161" s="68">
        <v>30</v>
      </c>
    </row>
    <row r="162" spans="1:8" ht="18">
      <c r="A162" s="67" t="s">
        <v>173</v>
      </c>
      <c r="B162" s="68" t="s">
        <v>177</v>
      </c>
      <c r="C162" s="68">
        <v>265</v>
      </c>
      <c r="D162" s="68">
        <v>267</v>
      </c>
      <c r="E162" s="68"/>
      <c r="F162" s="69"/>
      <c r="G162" s="69">
        <v>0</v>
      </c>
      <c r="H162" s="68">
        <v>14</v>
      </c>
    </row>
    <row r="163" spans="1:8" ht="18">
      <c r="A163" s="70" t="s">
        <v>173</v>
      </c>
      <c r="B163" s="71" t="s">
        <v>177</v>
      </c>
      <c r="C163" s="68">
        <v>267</v>
      </c>
      <c r="D163" s="68">
        <v>269</v>
      </c>
      <c r="E163" s="68"/>
      <c r="F163" s="69"/>
      <c r="G163" s="69">
        <v>0</v>
      </c>
      <c r="H163" s="68">
        <v>2</v>
      </c>
    </row>
    <row r="164" spans="1:8" ht="18">
      <c r="A164" s="67" t="s">
        <v>173</v>
      </c>
      <c r="B164" s="68" t="s">
        <v>177</v>
      </c>
      <c r="C164" s="68">
        <v>270</v>
      </c>
      <c r="D164" s="68">
        <v>272</v>
      </c>
      <c r="E164" s="68"/>
      <c r="F164" s="69"/>
      <c r="G164" s="69">
        <v>0</v>
      </c>
      <c r="H164" s="68">
        <v>31</v>
      </c>
    </row>
    <row r="165" spans="1:8" ht="18">
      <c r="A165" s="67" t="s">
        <v>173</v>
      </c>
      <c r="B165" s="68" t="s">
        <v>177</v>
      </c>
      <c r="C165" s="68">
        <v>270</v>
      </c>
      <c r="D165" s="68">
        <v>272</v>
      </c>
      <c r="E165" s="68"/>
      <c r="F165" s="69"/>
      <c r="G165" s="69">
        <v>0</v>
      </c>
      <c r="H165" s="68">
        <v>8</v>
      </c>
    </row>
    <row r="166" spans="1:8" ht="18">
      <c r="A166" s="70" t="s">
        <v>173</v>
      </c>
      <c r="B166" s="71" t="s">
        <v>177</v>
      </c>
      <c r="C166" s="68">
        <v>272</v>
      </c>
      <c r="D166" s="68">
        <v>274</v>
      </c>
      <c r="E166" s="68"/>
      <c r="F166" s="69"/>
      <c r="G166" s="69">
        <v>0</v>
      </c>
      <c r="H166" s="68">
        <v>9</v>
      </c>
    </row>
    <row r="167" spans="1:8" ht="18">
      <c r="A167" s="67" t="s">
        <v>173</v>
      </c>
      <c r="B167" s="68" t="s">
        <v>177</v>
      </c>
      <c r="C167" s="68">
        <v>275</v>
      </c>
      <c r="D167" s="68">
        <v>277</v>
      </c>
      <c r="E167" s="68"/>
      <c r="F167" s="69"/>
      <c r="G167" s="69">
        <v>0</v>
      </c>
      <c r="H167" s="68">
        <v>28</v>
      </c>
    </row>
    <row r="168" spans="1:8" ht="18">
      <c r="A168" s="67" t="s">
        <v>173</v>
      </c>
      <c r="B168" s="68" t="s">
        <v>177</v>
      </c>
      <c r="C168" s="68">
        <v>275</v>
      </c>
      <c r="D168" s="68">
        <v>277</v>
      </c>
      <c r="E168" s="68"/>
      <c r="F168" s="69">
        <v>2</v>
      </c>
      <c r="G168" s="69">
        <v>40</v>
      </c>
      <c r="H168" s="68">
        <v>5</v>
      </c>
    </row>
    <row r="169" spans="1:8" ht="18">
      <c r="A169" s="70" t="s">
        <v>173</v>
      </c>
      <c r="B169" s="71" t="s">
        <v>177</v>
      </c>
      <c r="C169" s="71">
        <v>277</v>
      </c>
      <c r="D169" s="71">
        <v>279</v>
      </c>
      <c r="E169" s="71"/>
      <c r="F169" s="72"/>
      <c r="G169" s="69">
        <v>0</v>
      </c>
      <c r="H169" s="68">
        <v>30</v>
      </c>
    </row>
    <row r="170" spans="1:8" ht="18">
      <c r="A170" s="67" t="s">
        <v>173</v>
      </c>
      <c r="B170" s="68" t="s">
        <v>177</v>
      </c>
      <c r="C170" s="68">
        <v>280</v>
      </c>
      <c r="D170" s="68">
        <v>282</v>
      </c>
      <c r="E170" s="68"/>
      <c r="F170" s="69"/>
      <c r="G170" s="69">
        <v>0</v>
      </c>
      <c r="H170" s="68">
        <v>62</v>
      </c>
    </row>
    <row r="171" spans="1:8" s="73" customFormat="1" ht="18">
      <c r="A171" s="67" t="s">
        <v>173</v>
      </c>
      <c r="B171" s="68" t="s">
        <v>177</v>
      </c>
      <c r="C171" s="68">
        <v>280</v>
      </c>
      <c r="D171" s="68">
        <v>282</v>
      </c>
      <c r="E171" s="68"/>
      <c r="F171" s="69"/>
      <c r="G171" s="69">
        <v>0</v>
      </c>
      <c r="H171" s="68">
        <v>7</v>
      </c>
    </row>
    <row r="172" spans="1:8" ht="18">
      <c r="A172" s="67" t="s">
        <v>173</v>
      </c>
      <c r="B172" s="68" t="s">
        <v>177</v>
      </c>
      <c r="C172" s="68">
        <v>282</v>
      </c>
      <c r="D172" s="68">
        <v>284</v>
      </c>
      <c r="E172" s="68"/>
      <c r="F172" s="69">
        <v>3</v>
      </c>
      <c r="G172" s="69">
        <v>6.9767441860465116</v>
      </c>
      <c r="H172" s="68">
        <v>43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6"/>
  <sheetViews>
    <sheetView zoomScale="90" zoomScaleNormal="90" workbookViewId="0">
      <selection activeCell="C1" sqref="C1"/>
    </sheetView>
  </sheetViews>
  <sheetFormatPr defaultColWidth="11.69921875" defaultRowHeight="18"/>
  <cols>
    <col min="1" max="1" width="11.69921875" style="61"/>
    <col min="2" max="2" width="9" style="61" customWidth="1"/>
    <col min="3" max="3" width="5.5" style="61" customWidth="1"/>
    <col min="4" max="5" width="12.796875" style="61" customWidth="1"/>
    <col min="6" max="7" width="12.796875" style="6" customWidth="1"/>
    <col min="8" max="8" width="12.796875" style="5" customWidth="1"/>
    <col min="9" max="10" width="12.796875" style="61" customWidth="1"/>
    <col min="11" max="16384" width="11.69921875" style="61"/>
  </cols>
  <sheetData>
    <row r="1" spans="1:12" ht="153" customHeight="1">
      <c r="A1" s="253" t="s">
        <v>343</v>
      </c>
      <c r="B1" s="254"/>
      <c r="C1" s="58" t="s">
        <v>1</v>
      </c>
      <c r="D1" s="58" t="s">
        <v>2</v>
      </c>
      <c r="E1" s="58" t="s">
        <v>145</v>
      </c>
      <c r="F1" s="59" t="s">
        <v>243</v>
      </c>
      <c r="G1" s="59" t="s">
        <v>244</v>
      </c>
      <c r="H1" s="60" t="s">
        <v>172</v>
      </c>
    </row>
    <row r="2" spans="1:12">
      <c r="A2" s="62" t="s">
        <v>173</v>
      </c>
      <c r="B2" s="62" t="s">
        <v>178</v>
      </c>
      <c r="C2" s="63">
        <v>0</v>
      </c>
      <c r="D2" s="63">
        <v>2</v>
      </c>
      <c r="E2" s="63"/>
      <c r="F2" s="64">
        <v>1</v>
      </c>
      <c r="G2" s="64">
        <v>9.0909090909090917</v>
      </c>
      <c r="H2" s="65">
        <v>11</v>
      </c>
      <c r="K2" s="62"/>
      <c r="L2" s="62"/>
    </row>
    <row r="3" spans="1:12">
      <c r="A3" s="62" t="s">
        <v>173</v>
      </c>
      <c r="B3" s="62" t="s">
        <v>178</v>
      </c>
      <c r="C3" s="63">
        <v>2</v>
      </c>
      <c r="D3" s="63">
        <v>4</v>
      </c>
      <c r="E3" s="63"/>
      <c r="F3" s="64"/>
      <c r="G3" s="64">
        <v>0</v>
      </c>
      <c r="H3" s="65">
        <v>3</v>
      </c>
    </row>
    <row r="4" spans="1:12" s="4" customFormat="1">
      <c r="A4" s="62" t="s">
        <v>173</v>
      </c>
      <c r="B4" s="62" t="s">
        <v>178</v>
      </c>
      <c r="C4" s="63">
        <v>10</v>
      </c>
      <c r="D4" s="63">
        <v>12</v>
      </c>
      <c r="E4" s="63"/>
      <c r="F4" s="64"/>
      <c r="G4" s="64">
        <v>0</v>
      </c>
      <c r="H4" s="65">
        <v>8</v>
      </c>
    </row>
    <row r="5" spans="1:12" s="4" customFormat="1">
      <c r="A5" s="62" t="s">
        <v>173</v>
      </c>
      <c r="B5" s="62" t="s">
        <v>178</v>
      </c>
      <c r="C5" s="63">
        <v>12</v>
      </c>
      <c r="D5" s="63">
        <v>14</v>
      </c>
      <c r="E5" s="63"/>
      <c r="F5" s="64">
        <v>1</v>
      </c>
      <c r="G5" s="64">
        <v>1.3333333333333335</v>
      </c>
      <c r="H5" s="65">
        <v>75</v>
      </c>
    </row>
    <row r="6" spans="1:12">
      <c r="A6" s="62" t="s">
        <v>173</v>
      </c>
      <c r="B6" s="62" t="s">
        <v>178</v>
      </c>
      <c r="C6" s="63">
        <v>20</v>
      </c>
      <c r="D6" s="63">
        <v>22</v>
      </c>
      <c r="E6" s="63"/>
      <c r="F6" s="64"/>
      <c r="G6" s="64">
        <v>0</v>
      </c>
      <c r="H6" s="65">
        <v>3</v>
      </c>
    </row>
    <row r="7" spans="1:12">
      <c r="A7" s="62" t="s">
        <v>173</v>
      </c>
      <c r="B7" s="62" t="s">
        <v>178</v>
      </c>
      <c r="C7" s="63">
        <v>22</v>
      </c>
      <c r="D7" s="63">
        <v>24</v>
      </c>
      <c r="E7" s="63"/>
      <c r="F7" s="64"/>
      <c r="G7" s="64">
        <v>0</v>
      </c>
      <c r="H7" s="65">
        <v>6</v>
      </c>
    </row>
    <row r="8" spans="1:12">
      <c r="A8" s="62" t="s">
        <v>173</v>
      </c>
      <c r="B8" s="62" t="s">
        <v>178</v>
      </c>
      <c r="C8" s="63">
        <v>30</v>
      </c>
      <c r="D8" s="63">
        <v>32</v>
      </c>
      <c r="E8" s="63"/>
      <c r="F8" s="64"/>
      <c r="G8" s="64">
        <v>0</v>
      </c>
      <c r="H8" s="65">
        <v>1</v>
      </c>
    </row>
    <row r="9" spans="1:12">
      <c r="A9" s="62" t="s">
        <v>173</v>
      </c>
      <c r="B9" s="62" t="s">
        <v>178</v>
      </c>
      <c r="C9" s="63">
        <v>32</v>
      </c>
      <c r="D9" s="63">
        <v>34</v>
      </c>
      <c r="E9" s="63"/>
      <c r="F9" s="64">
        <v>1</v>
      </c>
      <c r="G9" s="64">
        <v>5</v>
      </c>
      <c r="H9" s="65">
        <v>20</v>
      </c>
    </row>
    <row r="10" spans="1:12">
      <c r="A10" s="62" t="s">
        <v>173</v>
      </c>
      <c r="B10" s="62" t="s">
        <v>178</v>
      </c>
      <c r="C10" s="63">
        <v>40</v>
      </c>
      <c r="D10" s="63">
        <v>42</v>
      </c>
      <c r="E10" s="63"/>
      <c r="F10" s="64"/>
      <c r="G10" s="64" t="e">
        <v>#DIV/0!</v>
      </c>
      <c r="H10" s="65">
        <v>0</v>
      </c>
    </row>
    <row r="11" spans="1:12">
      <c r="A11" s="62" t="s">
        <v>173</v>
      </c>
      <c r="B11" s="62" t="s">
        <v>178</v>
      </c>
      <c r="C11" s="63">
        <v>42</v>
      </c>
      <c r="D11" s="63">
        <v>44</v>
      </c>
      <c r="E11" s="63"/>
      <c r="F11" s="64"/>
      <c r="G11" s="64" t="e">
        <v>#DIV/0!</v>
      </c>
      <c r="H11" s="65">
        <v>0</v>
      </c>
    </row>
    <row r="12" spans="1:12">
      <c r="A12" s="62" t="s">
        <v>173</v>
      </c>
      <c r="B12" s="62" t="s">
        <v>178</v>
      </c>
      <c r="C12" s="63">
        <v>50</v>
      </c>
      <c r="D12" s="63">
        <v>52</v>
      </c>
      <c r="E12" s="63"/>
      <c r="F12" s="64"/>
      <c r="G12" s="64">
        <v>0</v>
      </c>
      <c r="H12" s="65">
        <v>13</v>
      </c>
    </row>
    <row r="13" spans="1:12">
      <c r="A13" s="62" t="s">
        <v>173</v>
      </c>
      <c r="B13" s="62" t="s">
        <v>178</v>
      </c>
      <c r="C13" s="63">
        <v>52</v>
      </c>
      <c r="D13" s="63">
        <v>54</v>
      </c>
      <c r="E13" s="63"/>
      <c r="F13" s="64">
        <v>1</v>
      </c>
      <c r="G13" s="64">
        <v>5</v>
      </c>
      <c r="H13" s="65">
        <v>20</v>
      </c>
    </row>
    <row r="14" spans="1:12">
      <c r="A14" s="62" t="s">
        <v>173</v>
      </c>
      <c r="B14" s="62" t="s">
        <v>178</v>
      </c>
      <c r="C14" s="63">
        <v>60</v>
      </c>
      <c r="D14" s="63">
        <v>62</v>
      </c>
      <c r="E14" s="63"/>
      <c r="F14" s="64"/>
      <c r="G14" s="64">
        <v>0</v>
      </c>
      <c r="H14" s="65">
        <v>11</v>
      </c>
    </row>
    <row r="15" spans="1:12">
      <c r="A15" s="62" t="s">
        <v>173</v>
      </c>
      <c r="B15" s="62" t="s">
        <v>178</v>
      </c>
      <c r="C15" s="63">
        <v>62</v>
      </c>
      <c r="D15" s="63">
        <v>64</v>
      </c>
      <c r="E15" s="63"/>
      <c r="F15" s="64">
        <v>1</v>
      </c>
      <c r="G15" s="64">
        <v>2.7027027027027026</v>
      </c>
      <c r="H15" s="65">
        <v>37</v>
      </c>
    </row>
    <row r="16" spans="1:12">
      <c r="A16" s="62" t="s">
        <v>173</v>
      </c>
      <c r="B16" s="62" t="s">
        <v>178</v>
      </c>
      <c r="C16" s="63">
        <v>70</v>
      </c>
      <c r="D16" s="63">
        <v>72</v>
      </c>
      <c r="E16" s="63"/>
      <c r="F16" s="64"/>
      <c r="G16" s="64">
        <v>0</v>
      </c>
      <c r="H16" s="65">
        <v>21</v>
      </c>
    </row>
    <row r="17" spans="1:8">
      <c r="A17" s="62" t="s">
        <v>173</v>
      </c>
      <c r="B17" s="62" t="s">
        <v>178</v>
      </c>
      <c r="C17" s="63">
        <v>72</v>
      </c>
      <c r="D17" s="63">
        <v>74</v>
      </c>
      <c r="E17" s="63"/>
      <c r="F17" s="64"/>
      <c r="G17" s="64">
        <v>0</v>
      </c>
      <c r="H17" s="65">
        <v>15</v>
      </c>
    </row>
    <row r="18" spans="1:8">
      <c r="A18" s="62" t="s">
        <v>173</v>
      </c>
      <c r="B18" s="62" t="s">
        <v>178</v>
      </c>
      <c r="C18" s="63">
        <v>80</v>
      </c>
      <c r="D18" s="63">
        <v>82</v>
      </c>
      <c r="E18" s="63"/>
      <c r="F18" s="64"/>
      <c r="G18" s="64">
        <v>0</v>
      </c>
      <c r="H18" s="65">
        <v>31</v>
      </c>
    </row>
    <row r="19" spans="1:8">
      <c r="A19" s="62" t="s">
        <v>173</v>
      </c>
      <c r="B19" s="62" t="s">
        <v>178</v>
      </c>
      <c r="C19" s="63">
        <v>82</v>
      </c>
      <c r="D19" s="63">
        <v>84</v>
      </c>
      <c r="E19" s="63"/>
      <c r="F19" s="64"/>
      <c r="G19" s="64">
        <v>0</v>
      </c>
      <c r="H19" s="65">
        <v>17</v>
      </c>
    </row>
    <row r="20" spans="1:8">
      <c r="A20" s="62" t="s">
        <v>173</v>
      </c>
      <c r="B20" s="62" t="s">
        <v>178</v>
      </c>
      <c r="C20" s="63">
        <v>90</v>
      </c>
      <c r="D20" s="63">
        <v>92</v>
      </c>
      <c r="E20" s="63"/>
      <c r="F20" s="64">
        <v>2</v>
      </c>
      <c r="G20" s="64">
        <v>33.333333333333329</v>
      </c>
      <c r="H20" s="65">
        <v>6</v>
      </c>
    </row>
    <row r="21" spans="1:8">
      <c r="A21" s="62" t="s">
        <v>173</v>
      </c>
      <c r="B21" s="62" t="s">
        <v>178</v>
      </c>
      <c r="C21" s="63">
        <v>92</v>
      </c>
      <c r="D21" s="63">
        <v>94</v>
      </c>
      <c r="E21" s="63"/>
      <c r="F21" s="64"/>
      <c r="G21" s="64">
        <v>0</v>
      </c>
      <c r="H21" s="65">
        <v>15</v>
      </c>
    </row>
    <row r="22" spans="1:8">
      <c r="A22" s="62" t="s">
        <v>173</v>
      </c>
      <c r="B22" s="62" t="s">
        <v>178</v>
      </c>
      <c r="C22" s="63">
        <v>100</v>
      </c>
      <c r="D22" s="63">
        <v>102</v>
      </c>
      <c r="E22" s="63"/>
      <c r="F22" s="64"/>
      <c r="G22" s="64">
        <v>0</v>
      </c>
      <c r="H22" s="65">
        <v>11</v>
      </c>
    </row>
    <row r="23" spans="1:8">
      <c r="A23" s="62" t="s">
        <v>173</v>
      </c>
      <c r="B23" s="62" t="s">
        <v>178</v>
      </c>
      <c r="C23" s="63">
        <v>102</v>
      </c>
      <c r="D23" s="63">
        <v>104</v>
      </c>
      <c r="E23" s="63"/>
      <c r="F23" s="64">
        <v>2</v>
      </c>
      <c r="G23" s="64">
        <v>4.8780487804878048</v>
      </c>
      <c r="H23" s="65">
        <v>41</v>
      </c>
    </row>
    <row r="24" spans="1:8">
      <c r="A24" s="62" t="s">
        <v>173</v>
      </c>
      <c r="B24" s="62" t="s">
        <v>178</v>
      </c>
      <c r="C24" s="63">
        <v>110</v>
      </c>
      <c r="D24" s="63">
        <v>112</v>
      </c>
      <c r="E24" s="63"/>
      <c r="F24" s="64"/>
      <c r="G24" s="64">
        <v>0</v>
      </c>
      <c r="H24" s="65">
        <v>2</v>
      </c>
    </row>
    <row r="25" spans="1:8">
      <c r="A25" s="62" t="s">
        <v>173</v>
      </c>
      <c r="B25" s="62" t="s">
        <v>178</v>
      </c>
      <c r="C25" s="63">
        <v>112</v>
      </c>
      <c r="D25" s="63">
        <v>114</v>
      </c>
      <c r="E25" s="63"/>
      <c r="F25" s="64"/>
      <c r="G25" s="64">
        <v>0</v>
      </c>
      <c r="H25" s="65">
        <v>5</v>
      </c>
    </row>
    <row r="26" spans="1:8">
      <c r="A26" s="62" t="s">
        <v>173</v>
      </c>
      <c r="B26" s="62" t="s">
        <v>178</v>
      </c>
      <c r="C26" s="63">
        <v>120</v>
      </c>
      <c r="D26" s="63">
        <v>122</v>
      </c>
      <c r="E26" s="63"/>
      <c r="F26" s="64"/>
      <c r="G26" s="64">
        <v>0</v>
      </c>
      <c r="H26" s="65">
        <v>23</v>
      </c>
    </row>
    <row r="27" spans="1:8">
      <c r="A27" s="62" t="s">
        <v>173</v>
      </c>
      <c r="B27" s="62" t="s">
        <v>178</v>
      </c>
      <c r="C27" s="63">
        <v>122</v>
      </c>
      <c r="D27" s="63">
        <v>124</v>
      </c>
      <c r="E27" s="63"/>
      <c r="F27" s="64"/>
      <c r="G27" s="64">
        <v>0</v>
      </c>
      <c r="H27" s="65">
        <v>1</v>
      </c>
    </row>
    <row r="28" spans="1:8">
      <c r="A28" s="62" t="s">
        <v>173</v>
      </c>
      <c r="B28" s="62" t="s">
        <v>178</v>
      </c>
      <c r="C28" s="63">
        <v>130</v>
      </c>
      <c r="D28" s="63">
        <v>132</v>
      </c>
      <c r="E28" s="63"/>
      <c r="F28" s="64">
        <v>1</v>
      </c>
      <c r="G28" s="64">
        <v>20</v>
      </c>
      <c r="H28" s="65">
        <v>5</v>
      </c>
    </row>
    <row r="29" spans="1:8">
      <c r="A29" s="62" t="s">
        <v>173</v>
      </c>
      <c r="B29" s="62" t="s">
        <v>178</v>
      </c>
      <c r="C29" s="63">
        <v>132</v>
      </c>
      <c r="D29" s="63">
        <v>134</v>
      </c>
      <c r="E29" s="63"/>
      <c r="F29" s="64">
        <v>1</v>
      </c>
      <c r="G29" s="64">
        <v>9.0909090909090917</v>
      </c>
      <c r="H29" s="65">
        <v>11</v>
      </c>
    </row>
    <row r="30" spans="1:8">
      <c r="A30" s="62" t="s">
        <v>173</v>
      </c>
      <c r="B30" s="62" t="s">
        <v>178</v>
      </c>
      <c r="C30" s="63">
        <v>140</v>
      </c>
      <c r="D30" s="63">
        <v>142</v>
      </c>
      <c r="E30" s="63"/>
      <c r="F30" s="64"/>
      <c r="G30" s="64">
        <v>0</v>
      </c>
      <c r="H30" s="65">
        <v>13</v>
      </c>
    </row>
    <row r="31" spans="1:8">
      <c r="A31" s="62" t="s">
        <v>173</v>
      </c>
      <c r="B31" s="62" t="s">
        <v>178</v>
      </c>
      <c r="C31" s="63">
        <v>142</v>
      </c>
      <c r="D31" s="63">
        <v>144</v>
      </c>
      <c r="E31" s="63"/>
      <c r="F31" s="64"/>
      <c r="G31" s="64">
        <v>0</v>
      </c>
      <c r="H31" s="65">
        <v>49</v>
      </c>
    </row>
    <row r="32" spans="1:8">
      <c r="A32" s="62" t="s">
        <v>173</v>
      </c>
      <c r="B32" s="62" t="s">
        <v>178</v>
      </c>
      <c r="C32" s="63">
        <v>150</v>
      </c>
      <c r="D32" s="63">
        <v>152</v>
      </c>
      <c r="E32" s="63"/>
      <c r="F32" s="64"/>
      <c r="G32" s="64">
        <v>0</v>
      </c>
      <c r="H32" s="65">
        <v>13</v>
      </c>
    </row>
    <row r="33" spans="1:8">
      <c r="A33" s="62" t="s">
        <v>173</v>
      </c>
      <c r="B33" s="62" t="s">
        <v>178</v>
      </c>
      <c r="C33" s="63">
        <v>152</v>
      </c>
      <c r="D33" s="63">
        <v>154</v>
      </c>
      <c r="E33" s="63"/>
      <c r="F33" s="64">
        <v>2</v>
      </c>
      <c r="G33" s="64">
        <v>4.6511627906976747</v>
      </c>
      <c r="H33" s="65">
        <v>43</v>
      </c>
    </row>
    <row r="34" spans="1:8">
      <c r="A34" s="62" t="s">
        <v>173</v>
      </c>
      <c r="B34" s="62" t="s">
        <v>178</v>
      </c>
      <c r="C34" s="63">
        <v>160</v>
      </c>
      <c r="D34" s="63">
        <v>162</v>
      </c>
      <c r="E34" s="63"/>
      <c r="F34" s="64"/>
      <c r="G34" s="64">
        <v>0</v>
      </c>
      <c r="H34" s="65">
        <v>2</v>
      </c>
    </row>
    <row r="35" spans="1:8">
      <c r="A35" s="62" t="s">
        <v>173</v>
      </c>
      <c r="B35" s="62" t="s">
        <v>178</v>
      </c>
      <c r="C35" s="63">
        <v>162</v>
      </c>
      <c r="D35" s="63">
        <v>164</v>
      </c>
      <c r="E35" s="63"/>
      <c r="F35" s="64">
        <v>3</v>
      </c>
      <c r="G35" s="64">
        <v>8.5714285714285712</v>
      </c>
      <c r="H35" s="65">
        <v>35</v>
      </c>
    </row>
    <row r="36" spans="1:8">
      <c r="A36" s="62" t="s">
        <v>173</v>
      </c>
      <c r="B36" s="62" t="s">
        <v>178</v>
      </c>
      <c r="C36" s="63">
        <v>170</v>
      </c>
      <c r="D36" s="63">
        <v>172</v>
      </c>
      <c r="E36" s="63"/>
      <c r="F36" s="64">
        <v>1</v>
      </c>
      <c r="G36" s="64">
        <v>10</v>
      </c>
      <c r="H36" s="65">
        <v>10</v>
      </c>
    </row>
    <row r="37" spans="1:8">
      <c r="A37" s="62" t="s">
        <v>173</v>
      </c>
      <c r="B37" s="62" t="s">
        <v>178</v>
      </c>
      <c r="C37" s="63">
        <v>172</v>
      </c>
      <c r="D37" s="63">
        <v>174</v>
      </c>
      <c r="E37" s="63"/>
      <c r="F37" s="64">
        <v>2</v>
      </c>
      <c r="G37" s="64">
        <v>7.1428571428571423</v>
      </c>
      <c r="H37" s="65">
        <v>28</v>
      </c>
    </row>
    <row r="38" spans="1:8">
      <c r="A38" s="62" t="s">
        <v>173</v>
      </c>
      <c r="B38" s="62" t="s">
        <v>178</v>
      </c>
      <c r="C38" s="63">
        <v>180</v>
      </c>
      <c r="D38" s="63">
        <v>182</v>
      </c>
      <c r="E38" s="63"/>
      <c r="F38" s="64"/>
      <c r="G38" s="64" t="e">
        <v>#DIV/0!</v>
      </c>
      <c r="H38" s="65">
        <v>0</v>
      </c>
    </row>
    <row r="39" spans="1:8">
      <c r="A39" s="62" t="s">
        <v>173</v>
      </c>
      <c r="B39" s="62" t="s">
        <v>178</v>
      </c>
      <c r="C39" s="63">
        <v>182</v>
      </c>
      <c r="D39" s="63">
        <v>184</v>
      </c>
      <c r="E39" s="63"/>
      <c r="F39" s="64"/>
      <c r="G39" s="64">
        <v>0</v>
      </c>
      <c r="H39" s="65">
        <v>1</v>
      </c>
    </row>
    <row r="40" spans="1:8">
      <c r="A40" s="62" t="s">
        <v>173</v>
      </c>
      <c r="B40" s="62" t="s">
        <v>178</v>
      </c>
      <c r="C40" s="63">
        <v>190</v>
      </c>
      <c r="D40" s="63">
        <v>192</v>
      </c>
      <c r="E40" s="63"/>
      <c r="F40" s="64"/>
      <c r="G40" s="64">
        <v>0</v>
      </c>
      <c r="H40" s="65">
        <v>12</v>
      </c>
    </row>
    <row r="41" spans="1:8">
      <c r="A41" s="62" t="s">
        <v>173</v>
      </c>
      <c r="B41" s="62" t="s">
        <v>178</v>
      </c>
      <c r="C41" s="63">
        <v>192</v>
      </c>
      <c r="D41" s="63">
        <v>194</v>
      </c>
      <c r="E41" s="63"/>
      <c r="F41" s="64"/>
      <c r="G41" s="64">
        <v>0</v>
      </c>
      <c r="H41" s="65">
        <v>8</v>
      </c>
    </row>
    <row r="42" spans="1:8">
      <c r="A42" s="62" t="s">
        <v>173</v>
      </c>
      <c r="B42" s="62" t="s">
        <v>178</v>
      </c>
      <c r="C42" s="63">
        <v>200</v>
      </c>
      <c r="D42" s="63">
        <v>202</v>
      </c>
      <c r="E42" s="63"/>
      <c r="F42" s="64"/>
      <c r="G42" s="64">
        <v>0</v>
      </c>
      <c r="H42" s="65">
        <v>15</v>
      </c>
    </row>
    <row r="43" spans="1:8">
      <c r="A43" s="62" t="s">
        <v>173</v>
      </c>
      <c r="B43" s="62" t="s">
        <v>178</v>
      </c>
      <c r="C43" s="63">
        <v>202</v>
      </c>
      <c r="D43" s="63">
        <v>204</v>
      </c>
      <c r="E43" s="63"/>
      <c r="F43" s="64"/>
      <c r="G43" s="64">
        <v>0</v>
      </c>
      <c r="H43" s="65">
        <v>5</v>
      </c>
    </row>
    <row r="44" spans="1:8">
      <c r="A44" s="62" t="s">
        <v>173</v>
      </c>
      <c r="B44" s="62" t="s">
        <v>178</v>
      </c>
      <c r="C44" s="63">
        <v>210</v>
      </c>
      <c r="D44" s="63">
        <v>212</v>
      </c>
      <c r="E44" s="63"/>
      <c r="F44" s="64"/>
      <c r="G44" s="64">
        <v>0</v>
      </c>
      <c r="H44" s="65">
        <v>10</v>
      </c>
    </row>
    <row r="45" spans="1:8" ht="20.25" customHeight="1">
      <c r="A45" s="62" t="s">
        <v>173</v>
      </c>
      <c r="B45" s="62" t="s">
        <v>178</v>
      </c>
      <c r="C45" s="63">
        <v>212</v>
      </c>
      <c r="D45" s="63">
        <v>214</v>
      </c>
      <c r="E45" s="63"/>
      <c r="F45" s="64">
        <v>1</v>
      </c>
      <c r="G45" s="64">
        <v>20</v>
      </c>
      <c r="H45" s="65">
        <v>5</v>
      </c>
    </row>
    <row r="46" spans="1:8">
      <c r="A46" s="62" t="s">
        <v>173</v>
      </c>
      <c r="B46" s="62" t="s">
        <v>178</v>
      </c>
      <c r="C46" s="63">
        <v>220</v>
      </c>
      <c r="D46" s="63">
        <v>222</v>
      </c>
      <c r="E46" s="63"/>
      <c r="F46" s="64">
        <v>2</v>
      </c>
      <c r="G46" s="64">
        <v>16.666666666666664</v>
      </c>
      <c r="H46" s="65">
        <v>12</v>
      </c>
    </row>
    <row r="47" spans="1:8">
      <c r="A47" s="62" t="s">
        <v>173</v>
      </c>
      <c r="B47" s="62" t="s">
        <v>178</v>
      </c>
      <c r="C47" s="63">
        <v>222</v>
      </c>
      <c r="D47" s="63">
        <v>224</v>
      </c>
      <c r="E47" s="63"/>
      <c r="F47" s="64"/>
      <c r="G47" s="64">
        <v>0</v>
      </c>
      <c r="H47" s="65">
        <v>3</v>
      </c>
    </row>
    <row r="48" spans="1:8">
      <c r="A48" s="62" t="s">
        <v>173</v>
      </c>
      <c r="B48" s="62" t="s">
        <v>178</v>
      </c>
      <c r="C48" s="63">
        <v>230</v>
      </c>
      <c r="D48" s="63">
        <v>232</v>
      </c>
      <c r="E48" s="63"/>
      <c r="F48" s="64">
        <v>1</v>
      </c>
      <c r="G48" s="64">
        <v>3.8461538461538463</v>
      </c>
      <c r="H48" s="65">
        <v>26</v>
      </c>
    </row>
    <row r="49" spans="1:8">
      <c r="A49" s="62" t="s">
        <v>173</v>
      </c>
      <c r="B49" s="62" t="s">
        <v>178</v>
      </c>
      <c r="C49" s="63">
        <v>232</v>
      </c>
      <c r="D49" s="63">
        <v>234</v>
      </c>
      <c r="E49" s="63"/>
      <c r="F49" s="64"/>
      <c r="G49" s="64">
        <v>0</v>
      </c>
      <c r="H49" s="65">
        <v>3</v>
      </c>
    </row>
    <row r="50" spans="1:8">
      <c r="A50" s="62" t="s">
        <v>173</v>
      </c>
      <c r="B50" s="62" t="s">
        <v>178</v>
      </c>
      <c r="C50" s="63">
        <v>240</v>
      </c>
      <c r="D50" s="63">
        <v>242</v>
      </c>
      <c r="E50" s="63"/>
      <c r="F50" s="64"/>
      <c r="G50" s="64">
        <v>0</v>
      </c>
      <c r="H50" s="65">
        <v>1</v>
      </c>
    </row>
    <row r="51" spans="1:8">
      <c r="A51" s="62" t="s">
        <v>173</v>
      </c>
      <c r="B51" s="62" t="s">
        <v>178</v>
      </c>
      <c r="C51" s="63">
        <v>242</v>
      </c>
      <c r="D51" s="63">
        <v>244</v>
      </c>
      <c r="E51" s="63"/>
      <c r="F51" s="64"/>
      <c r="G51" s="64" t="e">
        <v>#DIV/0!</v>
      </c>
      <c r="H51" s="65">
        <v>0</v>
      </c>
    </row>
    <row r="52" spans="1:8">
      <c r="A52" s="62" t="s">
        <v>173</v>
      </c>
      <c r="B52" s="62" t="s">
        <v>178</v>
      </c>
      <c r="C52" s="63">
        <v>250</v>
      </c>
      <c r="D52" s="63">
        <v>252</v>
      </c>
      <c r="E52" s="63"/>
      <c r="F52" s="64"/>
      <c r="G52" s="64">
        <v>0</v>
      </c>
      <c r="H52" s="65">
        <v>15</v>
      </c>
    </row>
    <row r="53" spans="1:8">
      <c r="A53" s="62" t="s">
        <v>173</v>
      </c>
      <c r="B53" s="62" t="s">
        <v>178</v>
      </c>
      <c r="C53" s="63">
        <v>252</v>
      </c>
      <c r="D53" s="63">
        <v>254</v>
      </c>
      <c r="E53" s="63"/>
      <c r="F53" s="64"/>
      <c r="G53" s="64">
        <v>0</v>
      </c>
      <c r="H53" s="65">
        <v>4</v>
      </c>
    </row>
    <row r="54" spans="1:8">
      <c r="A54" s="62" t="s">
        <v>173</v>
      </c>
      <c r="B54" s="62" t="s">
        <v>178</v>
      </c>
      <c r="C54" s="63">
        <v>260</v>
      </c>
      <c r="D54" s="63">
        <v>262</v>
      </c>
      <c r="E54" s="63"/>
      <c r="F54" s="64"/>
      <c r="G54" s="64">
        <v>0</v>
      </c>
      <c r="H54" s="65">
        <v>47</v>
      </c>
    </row>
    <row r="55" spans="1:8">
      <c r="A55" s="62" t="s">
        <v>173</v>
      </c>
      <c r="B55" s="62" t="s">
        <v>178</v>
      </c>
      <c r="C55" s="63">
        <v>262</v>
      </c>
      <c r="D55" s="63">
        <v>264</v>
      </c>
      <c r="E55" s="63"/>
      <c r="F55" s="64"/>
      <c r="G55" s="64">
        <v>0</v>
      </c>
      <c r="H55" s="65">
        <v>5</v>
      </c>
    </row>
    <row r="56" spans="1:8">
      <c r="A56" s="62" t="s">
        <v>173</v>
      </c>
      <c r="B56" s="62" t="s">
        <v>178</v>
      </c>
      <c r="C56" s="63">
        <v>270</v>
      </c>
      <c r="D56" s="63">
        <v>272</v>
      </c>
      <c r="E56" s="63"/>
      <c r="F56" s="64"/>
      <c r="G56" s="64">
        <v>0</v>
      </c>
      <c r="H56" s="65">
        <v>13</v>
      </c>
    </row>
    <row r="57" spans="1:8">
      <c r="A57" s="62" t="s">
        <v>173</v>
      </c>
      <c r="B57" s="62" t="s">
        <v>178</v>
      </c>
      <c r="C57" s="63">
        <v>272</v>
      </c>
      <c r="D57" s="63">
        <v>274</v>
      </c>
      <c r="E57" s="63"/>
      <c r="F57" s="64"/>
      <c r="G57" s="64">
        <v>0</v>
      </c>
      <c r="H57" s="65">
        <v>16</v>
      </c>
    </row>
    <row r="58" spans="1:8">
      <c r="A58" s="62" t="s">
        <v>173</v>
      </c>
      <c r="B58" s="62" t="s">
        <v>178</v>
      </c>
      <c r="C58" s="63">
        <v>280</v>
      </c>
      <c r="D58" s="63">
        <v>282</v>
      </c>
      <c r="E58" s="63"/>
      <c r="F58" s="64"/>
      <c r="G58" s="64">
        <v>0</v>
      </c>
      <c r="H58" s="65">
        <v>7</v>
      </c>
    </row>
    <row r="59" spans="1:8">
      <c r="A59" s="62" t="s">
        <v>173</v>
      </c>
      <c r="B59" s="62" t="s">
        <v>178</v>
      </c>
      <c r="C59" s="63">
        <v>282</v>
      </c>
      <c r="D59" s="63">
        <v>284</v>
      </c>
      <c r="E59" s="63"/>
      <c r="F59" s="64"/>
      <c r="G59" s="64">
        <v>0</v>
      </c>
      <c r="H59" s="65">
        <v>18</v>
      </c>
    </row>
    <row r="60" spans="1:8">
      <c r="A60" s="62" t="s">
        <v>173</v>
      </c>
      <c r="B60" s="62" t="s">
        <v>178</v>
      </c>
      <c r="C60" s="63">
        <v>290</v>
      </c>
      <c r="D60" s="63">
        <v>292</v>
      </c>
      <c r="E60" s="63"/>
      <c r="F60" s="64"/>
      <c r="G60" s="64">
        <v>0</v>
      </c>
      <c r="H60" s="65">
        <v>11</v>
      </c>
    </row>
    <row r="61" spans="1:8">
      <c r="A61" s="62" t="s">
        <v>173</v>
      </c>
      <c r="B61" s="62" t="s">
        <v>178</v>
      </c>
      <c r="C61" s="63">
        <v>292</v>
      </c>
      <c r="D61" s="63">
        <v>294</v>
      </c>
      <c r="E61" s="63"/>
      <c r="F61" s="64">
        <v>1</v>
      </c>
      <c r="G61" s="64">
        <v>4</v>
      </c>
      <c r="H61" s="65">
        <v>25</v>
      </c>
    </row>
    <row r="62" spans="1:8">
      <c r="A62" s="62" t="s">
        <v>173</v>
      </c>
      <c r="B62" s="62" t="s">
        <v>178</v>
      </c>
      <c r="C62" s="63">
        <v>300</v>
      </c>
      <c r="D62" s="63">
        <v>302</v>
      </c>
      <c r="E62" s="63"/>
      <c r="F62" s="64"/>
      <c r="G62" s="64">
        <v>0</v>
      </c>
      <c r="H62" s="65">
        <v>21</v>
      </c>
    </row>
    <row r="63" spans="1:8">
      <c r="A63" s="62" t="s">
        <v>173</v>
      </c>
      <c r="B63" s="62" t="s">
        <v>178</v>
      </c>
      <c r="C63" s="63">
        <v>302</v>
      </c>
      <c r="D63" s="63">
        <v>304</v>
      </c>
      <c r="E63" s="63"/>
      <c r="F63" s="64"/>
      <c r="G63" s="64">
        <v>0</v>
      </c>
      <c r="H63" s="65">
        <v>2</v>
      </c>
    </row>
    <row r="64" spans="1:8">
      <c r="A64" s="62" t="s">
        <v>173</v>
      </c>
      <c r="B64" s="62" t="s">
        <v>178</v>
      </c>
      <c r="C64" s="63">
        <v>310</v>
      </c>
      <c r="D64" s="63">
        <v>312</v>
      </c>
      <c r="E64" s="63"/>
      <c r="F64" s="64"/>
      <c r="G64" s="64">
        <v>0</v>
      </c>
      <c r="H64" s="65">
        <v>5</v>
      </c>
    </row>
    <row r="65" spans="1:8">
      <c r="A65" s="62" t="s">
        <v>173</v>
      </c>
      <c r="B65" s="62" t="s">
        <v>178</v>
      </c>
      <c r="C65" s="63">
        <v>312</v>
      </c>
      <c r="D65" s="63">
        <v>314</v>
      </c>
      <c r="E65" s="63"/>
      <c r="F65" s="64"/>
      <c r="G65" s="64" t="e">
        <v>#DIV/0!</v>
      </c>
      <c r="H65" s="65">
        <v>0</v>
      </c>
    </row>
    <row r="66" spans="1:8">
      <c r="A66" s="62" t="s">
        <v>173</v>
      </c>
      <c r="B66" s="62" t="s">
        <v>178</v>
      </c>
      <c r="C66" s="63">
        <v>320</v>
      </c>
      <c r="D66" s="63">
        <v>322</v>
      </c>
      <c r="E66" s="63"/>
      <c r="F66" s="64"/>
      <c r="G66" s="64">
        <v>0</v>
      </c>
      <c r="H66" s="65">
        <v>3</v>
      </c>
    </row>
    <row r="67" spans="1:8">
      <c r="A67" s="62" t="s">
        <v>173</v>
      </c>
      <c r="B67" s="62" t="s">
        <v>178</v>
      </c>
      <c r="C67" s="63">
        <v>322</v>
      </c>
      <c r="D67" s="63">
        <v>324</v>
      </c>
      <c r="E67" s="63"/>
      <c r="F67" s="64"/>
      <c r="G67" s="64" t="e">
        <v>#DIV/0!</v>
      </c>
      <c r="H67" s="65">
        <v>0</v>
      </c>
    </row>
    <row r="68" spans="1:8">
      <c r="A68" s="62" t="s">
        <v>173</v>
      </c>
      <c r="B68" s="62" t="s">
        <v>178</v>
      </c>
      <c r="C68" s="63">
        <v>330</v>
      </c>
      <c r="D68" s="63">
        <v>332</v>
      </c>
      <c r="E68" s="63"/>
      <c r="F68" s="64"/>
      <c r="G68" s="64">
        <v>0</v>
      </c>
      <c r="H68" s="65">
        <v>14</v>
      </c>
    </row>
    <row r="69" spans="1:8">
      <c r="A69" s="62" t="s">
        <v>173</v>
      </c>
      <c r="B69" s="62" t="s">
        <v>178</v>
      </c>
      <c r="C69" s="63">
        <v>332</v>
      </c>
      <c r="D69" s="63">
        <v>334</v>
      </c>
      <c r="E69" s="63"/>
      <c r="F69" s="64"/>
      <c r="G69" s="64">
        <v>0</v>
      </c>
      <c r="H69" s="65">
        <v>52</v>
      </c>
    </row>
    <row r="70" spans="1:8">
      <c r="A70" s="62" t="s">
        <v>173</v>
      </c>
      <c r="B70" s="62" t="s">
        <v>178</v>
      </c>
      <c r="C70" s="63">
        <v>340</v>
      </c>
      <c r="D70" s="63">
        <v>342</v>
      </c>
      <c r="E70" s="63"/>
      <c r="F70" s="64"/>
      <c r="G70" s="64">
        <v>0</v>
      </c>
      <c r="H70" s="65">
        <v>25</v>
      </c>
    </row>
    <row r="71" spans="1:8">
      <c r="A71" s="62" t="s">
        <v>173</v>
      </c>
      <c r="B71" s="62" t="s">
        <v>178</v>
      </c>
      <c r="C71" s="63">
        <v>342</v>
      </c>
      <c r="D71" s="63">
        <v>344</v>
      </c>
      <c r="E71" s="63"/>
      <c r="F71" s="64"/>
      <c r="G71" s="64">
        <v>0</v>
      </c>
      <c r="H71" s="65">
        <v>28</v>
      </c>
    </row>
    <row r="72" spans="1:8">
      <c r="A72" s="62" t="s">
        <v>173</v>
      </c>
      <c r="B72" s="62" t="s">
        <v>178</v>
      </c>
      <c r="C72" s="63">
        <v>350</v>
      </c>
      <c r="D72" s="63">
        <v>352</v>
      </c>
      <c r="E72" s="63"/>
      <c r="F72" s="64"/>
      <c r="G72" s="64">
        <v>0</v>
      </c>
      <c r="H72" s="65">
        <v>27</v>
      </c>
    </row>
    <row r="73" spans="1:8">
      <c r="A73" s="62" t="s">
        <v>173</v>
      </c>
      <c r="B73" s="62" t="s">
        <v>178</v>
      </c>
      <c r="C73" s="63">
        <v>352</v>
      </c>
      <c r="D73" s="63">
        <v>354</v>
      </c>
      <c r="E73" s="63"/>
      <c r="F73" s="64"/>
      <c r="G73" s="64">
        <v>0</v>
      </c>
      <c r="H73" s="65">
        <v>31</v>
      </c>
    </row>
    <row r="74" spans="1:8">
      <c r="A74" s="62" t="s">
        <v>173</v>
      </c>
      <c r="B74" s="62" t="s">
        <v>178</v>
      </c>
      <c r="C74" s="63">
        <v>360</v>
      </c>
      <c r="D74" s="63">
        <v>362</v>
      </c>
      <c r="E74" s="63"/>
      <c r="F74" s="64"/>
      <c r="G74" s="64">
        <v>0</v>
      </c>
      <c r="H74" s="65">
        <v>11</v>
      </c>
    </row>
    <row r="75" spans="1:8">
      <c r="A75" s="62" t="s">
        <v>173</v>
      </c>
      <c r="B75" s="62" t="s">
        <v>178</v>
      </c>
      <c r="C75" s="63">
        <v>362</v>
      </c>
      <c r="D75" s="63">
        <v>364</v>
      </c>
      <c r="E75" s="63"/>
      <c r="F75" s="64"/>
      <c r="G75" s="64">
        <v>0</v>
      </c>
      <c r="H75" s="65">
        <v>3</v>
      </c>
    </row>
    <row r="76" spans="1:8">
      <c r="A76" s="62" t="s">
        <v>173</v>
      </c>
      <c r="B76" s="62" t="s">
        <v>178</v>
      </c>
      <c r="C76" s="63">
        <v>370</v>
      </c>
      <c r="D76" s="63">
        <v>372</v>
      </c>
      <c r="E76" s="63"/>
      <c r="F76" s="64"/>
      <c r="G76" s="64">
        <v>0</v>
      </c>
      <c r="H76" s="65">
        <v>8</v>
      </c>
    </row>
    <row r="77" spans="1:8">
      <c r="A77" s="62" t="s">
        <v>173</v>
      </c>
      <c r="B77" s="62" t="s">
        <v>178</v>
      </c>
      <c r="C77" s="63">
        <v>372</v>
      </c>
      <c r="D77" s="63">
        <v>374</v>
      </c>
      <c r="E77" s="63"/>
      <c r="F77" s="64"/>
      <c r="G77" s="64">
        <v>0</v>
      </c>
      <c r="H77" s="65">
        <v>9</v>
      </c>
    </row>
    <row r="78" spans="1:8">
      <c r="A78" s="62" t="s">
        <v>173</v>
      </c>
      <c r="B78" s="62" t="s">
        <v>178</v>
      </c>
      <c r="C78" s="63">
        <v>380</v>
      </c>
      <c r="D78" s="63">
        <v>382</v>
      </c>
      <c r="E78" s="63"/>
      <c r="F78" s="64"/>
      <c r="G78" s="64">
        <v>0</v>
      </c>
      <c r="H78" s="65">
        <v>22</v>
      </c>
    </row>
    <row r="79" spans="1:8">
      <c r="A79" s="62" t="s">
        <v>173</v>
      </c>
      <c r="B79" s="62" t="s">
        <v>178</v>
      </c>
      <c r="C79" s="63">
        <v>382</v>
      </c>
      <c r="D79" s="63">
        <v>384</v>
      </c>
      <c r="E79" s="63"/>
      <c r="F79" s="64">
        <v>3</v>
      </c>
      <c r="G79" s="64">
        <v>20</v>
      </c>
      <c r="H79" s="65">
        <v>15</v>
      </c>
    </row>
    <row r="80" spans="1:8">
      <c r="A80" s="62" t="s">
        <v>173</v>
      </c>
      <c r="B80" s="62" t="s">
        <v>178</v>
      </c>
      <c r="C80" s="63">
        <v>390</v>
      </c>
      <c r="D80" s="63">
        <v>392</v>
      </c>
      <c r="E80" s="63"/>
      <c r="F80" s="64"/>
      <c r="G80" s="64">
        <v>0</v>
      </c>
      <c r="H80" s="65">
        <v>42</v>
      </c>
    </row>
    <row r="81" spans="1:8">
      <c r="A81" s="62" t="s">
        <v>173</v>
      </c>
      <c r="B81" s="62" t="s">
        <v>178</v>
      </c>
      <c r="C81" s="63">
        <v>392</v>
      </c>
      <c r="D81" s="63">
        <v>394</v>
      </c>
      <c r="E81" s="63"/>
      <c r="F81" s="64"/>
      <c r="G81" s="64">
        <v>0</v>
      </c>
      <c r="H81" s="65">
        <v>29</v>
      </c>
    </row>
    <row r="82" spans="1:8">
      <c r="A82" s="62" t="s">
        <v>173</v>
      </c>
      <c r="B82" s="62" t="s">
        <v>178</v>
      </c>
      <c r="C82" s="63">
        <v>400</v>
      </c>
      <c r="D82" s="63">
        <v>402</v>
      </c>
      <c r="E82" s="63"/>
      <c r="F82" s="64"/>
      <c r="G82" s="64">
        <v>0</v>
      </c>
      <c r="H82" s="65">
        <v>3</v>
      </c>
    </row>
    <row r="83" spans="1:8">
      <c r="A83" s="62" t="s">
        <v>173</v>
      </c>
      <c r="B83" s="62" t="s">
        <v>178</v>
      </c>
      <c r="C83" s="63">
        <v>402</v>
      </c>
      <c r="D83" s="63">
        <v>404</v>
      </c>
      <c r="E83" s="63"/>
      <c r="F83" s="64"/>
      <c r="G83" s="64" t="e">
        <v>#DIV/0!</v>
      </c>
      <c r="H83" s="65">
        <v>0</v>
      </c>
    </row>
    <row r="84" spans="1:8">
      <c r="A84" s="62" t="s">
        <v>173</v>
      </c>
      <c r="B84" s="62" t="s">
        <v>178</v>
      </c>
      <c r="C84" s="63">
        <v>410</v>
      </c>
      <c r="D84" s="63">
        <v>412</v>
      </c>
      <c r="E84" s="63"/>
      <c r="F84" s="64"/>
      <c r="G84" s="64">
        <v>0</v>
      </c>
      <c r="H84" s="65">
        <v>1</v>
      </c>
    </row>
    <row r="85" spans="1:8">
      <c r="A85" s="62" t="s">
        <v>173</v>
      </c>
      <c r="B85" s="62" t="s">
        <v>178</v>
      </c>
      <c r="C85" s="63">
        <v>412</v>
      </c>
      <c r="D85" s="63">
        <v>414</v>
      </c>
      <c r="E85" s="63"/>
      <c r="F85" s="64"/>
      <c r="G85" s="64">
        <v>0</v>
      </c>
      <c r="H85" s="65">
        <v>13</v>
      </c>
    </row>
    <row r="86" spans="1:8">
      <c r="A86" s="62" t="s">
        <v>173</v>
      </c>
      <c r="B86" s="62" t="s">
        <v>178</v>
      </c>
      <c r="C86" s="63">
        <v>420</v>
      </c>
      <c r="D86" s="63">
        <v>422</v>
      </c>
      <c r="E86" s="63"/>
      <c r="F86" s="64"/>
      <c r="G86" s="64">
        <v>0</v>
      </c>
      <c r="H86" s="65">
        <v>11</v>
      </c>
    </row>
    <row r="87" spans="1:8">
      <c r="A87" s="62" t="s">
        <v>173</v>
      </c>
      <c r="B87" s="62" t="s">
        <v>178</v>
      </c>
      <c r="C87" s="63">
        <v>422</v>
      </c>
      <c r="D87" s="63">
        <v>424</v>
      </c>
      <c r="E87" s="63"/>
      <c r="F87" s="64"/>
      <c r="G87" s="64">
        <v>0</v>
      </c>
      <c r="H87" s="65">
        <v>20</v>
      </c>
    </row>
    <row r="88" spans="1:8">
      <c r="A88" s="62" t="s">
        <v>173</v>
      </c>
      <c r="B88" s="62" t="s">
        <v>178</v>
      </c>
      <c r="C88" s="63">
        <v>430</v>
      </c>
      <c r="D88" s="63">
        <v>432</v>
      </c>
      <c r="E88" s="63"/>
      <c r="F88" s="64"/>
      <c r="G88" s="64">
        <v>0</v>
      </c>
      <c r="H88" s="65">
        <v>29</v>
      </c>
    </row>
    <row r="89" spans="1:8">
      <c r="A89" s="62" t="s">
        <v>173</v>
      </c>
      <c r="B89" s="62" t="s">
        <v>178</v>
      </c>
      <c r="C89" s="63">
        <v>432</v>
      </c>
      <c r="D89" s="63">
        <v>434</v>
      </c>
      <c r="E89" s="63"/>
      <c r="F89" s="64"/>
      <c r="G89" s="64">
        <v>0</v>
      </c>
      <c r="H89" s="65">
        <v>32</v>
      </c>
    </row>
    <row r="90" spans="1:8">
      <c r="A90" s="62" t="s">
        <v>173</v>
      </c>
      <c r="B90" s="62" t="s">
        <v>178</v>
      </c>
      <c r="C90" s="63">
        <v>440</v>
      </c>
      <c r="D90" s="63">
        <v>442</v>
      </c>
      <c r="E90" s="63"/>
      <c r="F90" s="64"/>
      <c r="G90" s="64">
        <v>0</v>
      </c>
      <c r="H90" s="65">
        <v>25</v>
      </c>
    </row>
    <row r="91" spans="1:8">
      <c r="A91" s="62" t="s">
        <v>173</v>
      </c>
      <c r="B91" s="62" t="s">
        <v>178</v>
      </c>
      <c r="C91" s="63">
        <v>442</v>
      </c>
      <c r="D91" s="63">
        <v>444</v>
      </c>
      <c r="E91" s="63"/>
      <c r="F91" s="64"/>
      <c r="G91" s="64">
        <v>0</v>
      </c>
      <c r="H91" s="65">
        <v>7</v>
      </c>
    </row>
    <row r="92" spans="1:8">
      <c r="A92" s="62" t="s">
        <v>173</v>
      </c>
      <c r="B92" s="62" t="s">
        <v>178</v>
      </c>
      <c r="C92" s="63">
        <v>450</v>
      </c>
      <c r="D92" s="63">
        <v>452</v>
      </c>
      <c r="E92" s="63"/>
      <c r="F92" s="64"/>
      <c r="G92" s="64">
        <v>0</v>
      </c>
      <c r="H92" s="65">
        <v>16</v>
      </c>
    </row>
    <row r="93" spans="1:8">
      <c r="A93" s="62" t="s">
        <v>173</v>
      </c>
      <c r="B93" s="62" t="s">
        <v>178</v>
      </c>
      <c r="C93" s="63">
        <v>452</v>
      </c>
      <c r="D93" s="63">
        <v>454</v>
      </c>
      <c r="E93" s="63"/>
      <c r="F93" s="64"/>
      <c r="G93" s="64">
        <v>0</v>
      </c>
      <c r="H93" s="65">
        <v>27</v>
      </c>
    </row>
    <row r="94" spans="1:8">
      <c r="A94" s="62" t="s">
        <v>173</v>
      </c>
      <c r="B94" s="62" t="s">
        <v>178</v>
      </c>
      <c r="C94" s="63">
        <v>460</v>
      </c>
      <c r="D94" s="63">
        <v>462</v>
      </c>
      <c r="E94" s="63"/>
      <c r="F94" s="64">
        <v>6</v>
      </c>
      <c r="G94" s="64">
        <v>18.75</v>
      </c>
      <c r="H94" s="65">
        <v>32</v>
      </c>
    </row>
    <row r="95" spans="1:8">
      <c r="A95" s="62" t="s">
        <v>173</v>
      </c>
      <c r="B95" s="62" t="s">
        <v>178</v>
      </c>
      <c r="C95" s="63">
        <v>462</v>
      </c>
      <c r="D95" s="63">
        <v>464</v>
      </c>
      <c r="E95" s="63"/>
      <c r="F95" s="64"/>
      <c r="G95" s="64">
        <v>0</v>
      </c>
      <c r="H95" s="65">
        <v>37</v>
      </c>
    </row>
    <row r="96" spans="1:8">
      <c r="A96" s="62" t="s">
        <v>173</v>
      </c>
      <c r="B96" s="62" t="s">
        <v>178</v>
      </c>
      <c r="C96" s="63">
        <v>470</v>
      </c>
      <c r="D96" s="63">
        <v>472</v>
      </c>
      <c r="E96" s="63"/>
      <c r="F96" s="64"/>
      <c r="G96" s="64">
        <v>0</v>
      </c>
      <c r="H96" s="65">
        <v>13</v>
      </c>
    </row>
    <row r="97" spans="1:8">
      <c r="A97" s="62" t="s">
        <v>173</v>
      </c>
      <c r="B97" s="62" t="s">
        <v>178</v>
      </c>
      <c r="C97" s="63">
        <v>472</v>
      </c>
      <c r="D97" s="63">
        <v>474</v>
      </c>
      <c r="E97" s="63"/>
      <c r="F97" s="64">
        <v>2</v>
      </c>
      <c r="G97" s="64">
        <v>8</v>
      </c>
      <c r="H97" s="65">
        <v>25</v>
      </c>
    </row>
    <row r="98" spans="1:8">
      <c r="A98" s="62" t="s">
        <v>173</v>
      </c>
      <c r="B98" s="62" t="s">
        <v>178</v>
      </c>
      <c r="C98" s="63">
        <v>480</v>
      </c>
      <c r="D98" s="63">
        <v>482</v>
      </c>
      <c r="E98" s="63"/>
      <c r="F98" s="64"/>
      <c r="G98" s="64">
        <v>0</v>
      </c>
      <c r="H98" s="65">
        <v>41</v>
      </c>
    </row>
    <row r="99" spans="1:8">
      <c r="A99" s="62" t="s">
        <v>173</v>
      </c>
      <c r="B99" s="62" t="s">
        <v>178</v>
      </c>
      <c r="C99" s="63">
        <v>482</v>
      </c>
      <c r="D99" s="63">
        <v>484</v>
      </c>
      <c r="E99" s="63"/>
      <c r="F99" s="64"/>
      <c r="G99" s="64">
        <v>0</v>
      </c>
      <c r="H99" s="65">
        <v>54</v>
      </c>
    </row>
    <row r="100" spans="1:8">
      <c r="A100" s="62" t="s">
        <v>173</v>
      </c>
      <c r="B100" s="62" t="s">
        <v>178</v>
      </c>
      <c r="C100" s="63">
        <v>490</v>
      </c>
      <c r="D100" s="63">
        <v>492</v>
      </c>
      <c r="E100" s="63"/>
      <c r="F100" s="64"/>
      <c r="G100" s="64">
        <v>0</v>
      </c>
      <c r="H100" s="65">
        <v>22</v>
      </c>
    </row>
    <row r="101" spans="1:8">
      <c r="A101" s="62" t="s">
        <v>173</v>
      </c>
      <c r="B101" s="62" t="s">
        <v>178</v>
      </c>
      <c r="C101" s="63">
        <v>492</v>
      </c>
      <c r="D101" s="63">
        <v>494</v>
      </c>
      <c r="E101" s="63"/>
      <c r="F101" s="64"/>
      <c r="G101" s="64">
        <v>0</v>
      </c>
      <c r="H101" s="65">
        <v>11</v>
      </c>
    </row>
    <row r="102" spans="1:8">
      <c r="A102" s="62" t="s">
        <v>173</v>
      </c>
      <c r="B102" s="62" t="s">
        <v>178</v>
      </c>
      <c r="C102" s="63">
        <v>500</v>
      </c>
      <c r="D102" s="63">
        <v>502</v>
      </c>
      <c r="E102" s="63"/>
      <c r="F102" s="64"/>
      <c r="G102" s="64">
        <v>0</v>
      </c>
      <c r="H102" s="65">
        <v>6</v>
      </c>
    </row>
    <row r="103" spans="1:8">
      <c r="A103" s="62" t="s">
        <v>173</v>
      </c>
      <c r="B103" s="62" t="s">
        <v>178</v>
      </c>
      <c r="C103" s="63">
        <v>502</v>
      </c>
      <c r="D103" s="63">
        <v>504</v>
      </c>
      <c r="E103" s="63"/>
      <c r="F103" s="64"/>
      <c r="G103" s="64">
        <v>0</v>
      </c>
      <c r="H103" s="65">
        <v>37</v>
      </c>
    </row>
    <row r="104" spans="1:8">
      <c r="A104" s="62" t="s">
        <v>173</v>
      </c>
      <c r="B104" s="62" t="s">
        <v>178</v>
      </c>
      <c r="C104" s="63">
        <v>510</v>
      </c>
      <c r="D104" s="63">
        <v>512</v>
      </c>
      <c r="E104" s="63"/>
      <c r="F104" s="64"/>
      <c r="G104" s="64">
        <v>0</v>
      </c>
      <c r="H104" s="65">
        <v>7</v>
      </c>
    </row>
    <row r="105" spans="1:8">
      <c r="A105" s="62" t="s">
        <v>173</v>
      </c>
      <c r="B105" s="62" t="s">
        <v>178</v>
      </c>
      <c r="C105" s="63">
        <v>520</v>
      </c>
      <c r="D105" s="63">
        <v>522</v>
      </c>
      <c r="E105" s="63"/>
      <c r="F105" s="64">
        <v>2</v>
      </c>
      <c r="G105" s="64">
        <v>12.5</v>
      </c>
      <c r="H105" s="65">
        <v>16</v>
      </c>
    </row>
    <row r="106" spans="1:8">
      <c r="A106" s="62" t="s">
        <v>173</v>
      </c>
      <c r="B106" s="62" t="s">
        <v>178</v>
      </c>
      <c r="C106" s="63">
        <v>530</v>
      </c>
      <c r="D106" s="63">
        <v>532</v>
      </c>
      <c r="E106" s="63"/>
      <c r="F106" s="64">
        <v>1</v>
      </c>
      <c r="G106" s="64">
        <v>7.1428571428571423</v>
      </c>
      <c r="H106" s="65">
        <v>14</v>
      </c>
    </row>
    <row r="107" spans="1:8">
      <c r="A107" s="62" t="s">
        <v>173</v>
      </c>
      <c r="B107" s="62" t="s">
        <v>178</v>
      </c>
      <c r="C107" s="63">
        <v>540</v>
      </c>
      <c r="D107" s="63">
        <v>542</v>
      </c>
      <c r="E107" s="63"/>
      <c r="F107" s="64"/>
      <c r="G107" s="64">
        <v>0</v>
      </c>
      <c r="H107" s="65">
        <v>21</v>
      </c>
    </row>
    <row r="108" spans="1:8">
      <c r="A108" s="62" t="s">
        <v>173</v>
      </c>
      <c r="B108" s="62" t="s">
        <v>178</v>
      </c>
      <c r="C108" s="63">
        <v>550</v>
      </c>
      <c r="D108" s="63">
        <v>552</v>
      </c>
      <c r="E108" s="63"/>
      <c r="F108" s="64"/>
      <c r="G108" s="64">
        <v>0</v>
      </c>
      <c r="H108" s="65">
        <v>11</v>
      </c>
    </row>
    <row r="109" spans="1:8">
      <c r="A109" s="62" t="s">
        <v>173</v>
      </c>
      <c r="B109" s="62" t="s">
        <v>178</v>
      </c>
      <c r="C109" s="63">
        <v>560</v>
      </c>
      <c r="D109" s="63">
        <v>562</v>
      </c>
      <c r="E109" s="63"/>
      <c r="F109" s="64">
        <v>1</v>
      </c>
      <c r="G109" s="64">
        <v>10</v>
      </c>
      <c r="H109" s="65">
        <v>10</v>
      </c>
    </row>
    <row r="110" spans="1:8">
      <c r="A110" s="62" t="s">
        <v>173</v>
      </c>
      <c r="B110" s="62" t="s">
        <v>178</v>
      </c>
      <c r="C110" s="63">
        <v>570</v>
      </c>
      <c r="D110" s="63">
        <v>572</v>
      </c>
      <c r="E110" s="63"/>
      <c r="F110" s="64"/>
      <c r="G110" s="64">
        <v>0</v>
      </c>
      <c r="H110" s="65">
        <v>2</v>
      </c>
    </row>
    <row r="111" spans="1:8">
      <c r="A111" s="62" t="s">
        <v>173</v>
      </c>
      <c r="B111" s="62" t="s">
        <v>178</v>
      </c>
      <c r="C111" s="63">
        <v>580</v>
      </c>
      <c r="D111" s="63">
        <v>582</v>
      </c>
      <c r="E111" s="63"/>
      <c r="F111" s="64"/>
      <c r="G111" s="64">
        <v>0</v>
      </c>
      <c r="H111" s="65">
        <v>1</v>
      </c>
    </row>
    <row r="112" spans="1:8">
      <c r="A112" s="62" t="s">
        <v>173</v>
      </c>
      <c r="B112" s="62" t="s">
        <v>178</v>
      </c>
      <c r="C112" s="63">
        <v>590</v>
      </c>
      <c r="D112" s="63">
        <v>592</v>
      </c>
      <c r="E112" s="63"/>
      <c r="F112" s="64"/>
      <c r="G112" s="64">
        <v>0</v>
      </c>
      <c r="H112" s="65">
        <v>1</v>
      </c>
    </row>
    <row r="113" spans="1:8">
      <c r="A113" s="62" t="s">
        <v>173</v>
      </c>
      <c r="B113" s="62" t="s">
        <v>178</v>
      </c>
      <c r="C113" s="63">
        <v>600</v>
      </c>
      <c r="D113" s="63">
        <v>602</v>
      </c>
      <c r="E113" s="63"/>
      <c r="F113" s="64"/>
      <c r="G113" s="64">
        <v>0</v>
      </c>
      <c r="H113" s="65">
        <v>9</v>
      </c>
    </row>
    <row r="114" spans="1:8">
      <c r="A114" s="62" t="s">
        <v>173</v>
      </c>
      <c r="B114" s="62" t="s">
        <v>178</v>
      </c>
      <c r="C114" s="63">
        <v>610</v>
      </c>
      <c r="D114" s="63">
        <v>612</v>
      </c>
      <c r="E114" s="63"/>
      <c r="F114" s="64"/>
      <c r="G114" s="64">
        <v>0</v>
      </c>
      <c r="H114" s="65">
        <v>5</v>
      </c>
    </row>
    <row r="115" spans="1:8">
      <c r="A115" s="62" t="s">
        <v>173</v>
      </c>
      <c r="B115" s="62" t="s">
        <v>178</v>
      </c>
      <c r="C115" s="63">
        <v>620</v>
      </c>
      <c r="D115" s="63">
        <v>622</v>
      </c>
      <c r="E115" s="63"/>
      <c r="F115" s="64">
        <v>1</v>
      </c>
      <c r="G115" s="64">
        <v>12.5</v>
      </c>
      <c r="H115" s="65">
        <v>8</v>
      </c>
    </row>
    <row r="116" spans="1:8">
      <c r="A116" s="62" t="s">
        <v>173</v>
      </c>
      <c r="B116" s="62" t="s">
        <v>178</v>
      </c>
      <c r="C116" s="63">
        <v>630</v>
      </c>
      <c r="D116" s="63">
        <v>632</v>
      </c>
      <c r="E116" s="63"/>
      <c r="F116" s="64"/>
      <c r="G116" s="64">
        <v>0</v>
      </c>
      <c r="H116" s="65">
        <v>2</v>
      </c>
    </row>
    <row r="117" spans="1:8">
      <c r="A117" s="62" t="s">
        <v>173</v>
      </c>
      <c r="B117" s="62" t="s">
        <v>178</v>
      </c>
      <c r="C117" s="63">
        <v>640</v>
      </c>
      <c r="D117" s="63">
        <v>642</v>
      </c>
      <c r="E117" s="63"/>
      <c r="F117" s="64"/>
      <c r="G117" s="64">
        <v>0</v>
      </c>
      <c r="H117" s="65">
        <v>8</v>
      </c>
    </row>
    <row r="118" spans="1:8">
      <c r="A118" s="62" t="s">
        <v>173</v>
      </c>
      <c r="B118" s="62" t="s">
        <v>178</v>
      </c>
      <c r="C118" s="63">
        <v>650</v>
      </c>
      <c r="D118" s="63">
        <v>652</v>
      </c>
      <c r="E118" s="63"/>
      <c r="F118" s="64"/>
      <c r="G118" s="64" t="e">
        <v>#DIV/0!</v>
      </c>
      <c r="H118" s="65">
        <v>0</v>
      </c>
    </row>
    <row r="119" spans="1:8">
      <c r="A119" s="62" t="s">
        <v>173</v>
      </c>
      <c r="B119" s="62" t="s">
        <v>178</v>
      </c>
      <c r="C119" s="63">
        <v>660</v>
      </c>
      <c r="D119" s="63">
        <v>662</v>
      </c>
      <c r="E119" s="63"/>
      <c r="F119" s="64"/>
      <c r="G119" s="64">
        <v>0</v>
      </c>
      <c r="H119" s="65">
        <v>1</v>
      </c>
    </row>
    <row r="120" spans="1:8">
      <c r="A120" s="62" t="s">
        <v>173</v>
      </c>
      <c r="B120" s="62" t="s">
        <v>178</v>
      </c>
      <c r="C120" s="63">
        <v>670</v>
      </c>
      <c r="D120" s="63">
        <v>672</v>
      </c>
      <c r="E120" s="63"/>
      <c r="F120" s="64"/>
      <c r="G120" s="64">
        <v>0</v>
      </c>
      <c r="H120" s="65">
        <v>17</v>
      </c>
    </row>
    <row r="121" spans="1:8">
      <c r="A121" s="62" t="s">
        <v>173</v>
      </c>
      <c r="B121" s="62" t="s">
        <v>178</v>
      </c>
      <c r="C121" s="63">
        <v>680</v>
      </c>
      <c r="D121" s="63">
        <v>682</v>
      </c>
      <c r="E121" s="63"/>
      <c r="F121" s="64"/>
      <c r="G121" s="64">
        <v>0</v>
      </c>
      <c r="H121" s="65">
        <v>9</v>
      </c>
    </row>
    <row r="122" spans="1:8">
      <c r="A122" s="62" t="s">
        <v>173</v>
      </c>
      <c r="B122" s="62" t="s">
        <v>178</v>
      </c>
      <c r="C122" s="63">
        <v>690</v>
      </c>
      <c r="D122" s="63">
        <v>692</v>
      </c>
      <c r="E122" s="63"/>
      <c r="F122" s="64"/>
      <c r="G122" s="64">
        <v>0</v>
      </c>
      <c r="H122" s="65">
        <v>6</v>
      </c>
    </row>
    <row r="123" spans="1:8">
      <c r="A123" s="62" t="s">
        <v>173</v>
      </c>
      <c r="B123" s="62" t="s">
        <v>178</v>
      </c>
      <c r="C123" s="63">
        <v>700</v>
      </c>
      <c r="D123" s="63">
        <v>702</v>
      </c>
      <c r="E123" s="63"/>
      <c r="F123" s="64"/>
      <c r="G123" s="64">
        <v>0</v>
      </c>
      <c r="H123" s="65">
        <v>2</v>
      </c>
    </row>
    <row r="124" spans="1:8">
      <c r="A124" s="62" t="s">
        <v>173</v>
      </c>
      <c r="B124" s="62" t="s">
        <v>178</v>
      </c>
      <c r="C124" s="63">
        <v>710</v>
      </c>
      <c r="D124" s="63">
        <v>712</v>
      </c>
      <c r="E124" s="63"/>
      <c r="F124" s="64"/>
      <c r="G124" s="64">
        <v>0</v>
      </c>
      <c r="H124" s="65">
        <v>11</v>
      </c>
    </row>
    <row r="125" spans="1:8">
      <c r="A125" s="62" t="s">
        <v>173</v>
      </c>
      <c r="B125" s="62" t="s">
        <v>178</v>
      </c>
      <c r="C125" s="63">
        <v>720</v>
      </c>
      <c r="D125" s="63">
        <v>722</v>
      </c>
      <c r="E125" s="63"/>
      <c r="F125" s="64"/>
      <c r="G125" s="64">
        <v>0</v>
      </c>
      <c r="H125" s="65">
        <v>9</v>
      </c>
    </row>
    <row r="126" spans="1:8">
      <c r="A126" s="62" t="s">
        <v>173</v>
      </c>
      <c r="B126" s="62" t="s">
        <v>178</v>
      </c>
      <c r="C126" s="63">
        <v>730</v>
      </c>
      <c r="D126" s="63">
        <v>732</v>
      </c>
      <c r="E126" s="63"/>
      <c r="F126" s="64"/>
      <c r="G126" s="64">
        <v>0</v>
      </c>
      <c r="H126" s="65">
        <v>6</v>
      </c>
    </row>
    <row r="127" spans="1:8">
      <c r="A127" s="62" t="s">
        <v>173</v>
      </c>
      <c r="B127" s="62" t="s">
        <v>178</v>
      </c>
      <c r="C127" s="63">
        <v>740</v>
      </c>
      <c r="D127" s="63">
        <v>742</v>
      </c>
      <c r="E127" s="63"/>
      <c r="F127" s="64"/>
      <c r="G127" s="64">
        <v>0</v>
      </c>
      <c r="H127" s="65">
        <v>4</v>
      </c>
    </row>
    <row r="128" spans="1:8">
      <c r="A128" s="62" t="s">
        <v>173</v>
      </c>
      <c r="B128" s="62" t="s">
        <v>178</v>
      </c>
      <c r="C128" s="63">
        <v>750</v>
      </c>
      <c r="D128" s="63">
        <v>752</v>
      </c>
      <c r="E128" s="63"/>
      <c r="F128" s="64"/>
      <c r="G128" s="64">
        <v>0</v>
      </c>
      <c r="H128" s="65">
        <v>8</v>
      </c>
    </row>
    <row r="129" spans="1:8">
      <c r="A129" s="62" t="s">
        <v>173</v>
      </c>
      <c r="B129" s="62" t="s">
        <v>178</v>
      </c>
      <c r="C129" s="63">
        <v>760</v>
      </c>
      <c r="D129" s="63">
        <v>762</v>
      </c>
      <c r="E129" s="63"/>
      <c r="F129" s="64"/>
      <c r="G129" s="64">
        <v>0</v>
      </c>
      <c r="H129" s="65">
        <v>11</v>
      </c>
    </row>
    <row r="130" spans="1:8">
      <c r="A130" s="62" t="s">
        <v>173</v>
      </c>
      <c r="B130" s="62" t="s">
        <v>178</v>
      </c>
      <c r="C130" s="63">
        <v>770</v>
      </c>
      <c r="D130" s="63">
        <v>772</v>
      </c>
      <c r="E130" s="63"/>
      <c r="F130" s="64"/>
      <c r="G130" s="64">
        <v>0</v>
      </c>
      <c r="H130" s="65">
        <v>7</v>
      </c>
    </row>
    <row r="131" spans="1:8">
      <c r="A131" s="62" t="s">
        <v>173</v>
      </c>
      <c r="B131" s="62" t="s">
        <v>178</v>
      </c>
      <c r="C131" s="63">
        <v>780</v>
      </c>
      <c r="D131" s="63">
        <v>782</v>
      </c>
      <c r="E131" s="63"/>
      <c r="F131" s="64"/>
      <c r="G131" s="64">
        <v>0</v>
      </c>
      <c r="H131" s="65">
        <v>2</v>
      </c>
    </row>
    <row r="132" spans="1:8">
      <c r="A132" s="62" t="s">
        <v>173</v>
      </c>
      <c r="B132" s="62" t="s">
        <v>178</v>
      </c>
      <c r="C132" s="63">
        <v>790</v>
      </c>
      <c r="D132" s="63">
        <v>792</v>
      </c>
      <c r="E132" s="63"/>
      <c r="F132" s="64"/>
      <c r="G132" s="64">
        <v>0</v>
      </c>
      <c r="H132" s="65">
        <v>11</v>
      </c>
    </row>
    <row r="133" spans="1:8">
      <c r="A133" s="62" t="s">
        <v>173</v>
      </c>
      <c r="B133" s="62" t="s">
        <v>178</v>
      </c>
      <c r="C133" s="63">
        <v>800</v>
      </c>
      <c r="D133" s="63">
        <v>802</v>
      </c>
      <c r="E133" s="63"/>
      <c r="F133" s="64"/>
      <c r="G133" s="64">
        <v>0</v>
      </c>
      <c r="H133" s="65">
        <v>3</v>
      </c>
    </row>
    <row r="134" spans="1:8">
      <c r="A134" s="62" t="s">
        <v>173</v>
      </c>
      <c r="B134" s="62" t="s">
        <v>178</v>
      </c>
      <c r="C134" s="63">
        <v>810</v>
      </c>
      <c r="D134" s="63">
        <v>812</v>
      </c>
      <c r="E134" s="63"/>
      <c r="F134" s="64"/>
      <c r="G134" s="64">
        <v>0</v>
      </c>
      <c r="H134" s="65">
        <v>3</v>
      </c>
    </row>
    <row r="135" spans="1:8">
      <c r="A135" s="62" t="s">
        <v>173</v>
      </c>
      <c r="B135" s="62" t="s">
        <v>178</v>
      </c>
      <c r="C135" s="63">
        <v>820</v>
      </c>
      <c r="D135" s="63">
        <v>822</v>
      </c>
      <c r="E135" s="63"/>
      <c r="F135" s="64"/>
      <c r="G135" s="64">
        <v>0</v>
      </c>
      <c r="H135" s="65">
        <v>14</v>
      </c>
    </row>
    <row r="136" spans="1:8">
      <c r="A136" s="62" t="s">
        <v>173</v>
      </c>
      <c r="B136" s="62" t="s">
        <v>178</v>
      </c>
      <c r="C136" s="63">
        <v>830</v>
      </c>
      <c r="D136" s="63">
        <v>832</v>
      </c>
      <c r="E136" s="63"/>
      <c r="F136" s="64"/>
      <c r="G136" s="64" t="e">
        <v>#DIV/0!</v>
      </c>
      <c r="H136" s="65">
        <v>0</v>
      </c>
    </row>
    <row r="137" spans="1:8">
      <c r="A137" s="62" t="s">
        <v>173</v>
      </c>
      <c r="B137" s="62" t="s">
        <v>178</v>
      </c>
      <c r="C137" s="63">
        <v>840</v>
      </c>
      <c r="D137" s="63">
        <v>842</v>
      </c>
      <c r="E137" s="63"/>
      <c r="F137" s="64">
        <v>1</v>
      </c>
      <c r="G137" s="64">
        <v>20</v>
      </c>
      <c r="H137" s="65">
        <v>5</v>
      </c>
    </row>
    <row r="138" spans="1:8">
      <c r="A138" s="62" t="s">
        <v>173</v>
      </c>
      <c r="B138" s="62" t="s">
        <v>178</v>
      </c>
      <c r="C138" s="63">
        <v>850</v>
      </c>
      <c r="D138" s="63">
        <v>852</v>
      </c>
      <c r="E138" s="63"/>
      <c r="F138" s="64"/>
      <c r="G138" s="64" t="e">
        <v>#DIV/0!</v>
      </c>
      <c r="H138" s="65">
        <v>0</v>
      </c>
    </row>
    <row r="139" spans="1:8">
      <c r="A139" s="62" t="s">
        <v>173</v>
      </c>
      <c r="B139" s="62" t="s">
        <v>178</v>
      </c>
      <c r="C139" s="63">
        <v>860</v>
      </c>
      <c r="D139" s="63">
        <v>862</v>
      </c>
      <c r="E139" s="63"/>
      <c r="F139" s="64"/>
      <c r="G139" s="64">
        <v>0</v>
      </c>
      <c r="H139" s="65">
        <v>9</v>
      </c>
    </row>
    <row r="140" spans="1:8">
      <c r="A140" s="62" t="s">
        <v>173</v>
      </c>
      <c r="B140" s="62" t="s">
        <v>178</v>
      </c>
      <c r="C140" s="63">
        <v>870</v>
      </c>
      <c r="D140" s="63">
        <v>872</v>
      </c>
      <c r="E140" s="63"/>
      <c r="F140" s="64">
        <v>1</v>
      </c>
      <c r="G140" s="64">
        <v>25</v>
      </c>
      <c r="H140" s="65">
        <v>4</v>
      </c>
    </row>
    <row r="141" spans="1:8">
      <c r="A141" s="62" t="s">
        <v>173</v>
      </c>
      <c r="B141" s="62" t="s">
        <v>178</v>
      </c>
      <c r="C141" s="63">
        <v>880</v>
      </c>
      <c r="D141" s="63">
        <v>882</v>
      </c>
      <c r="E141" s="63"/>
      <c r="F141" s="64">
        <v>9</v>
      </c>
      <c r="G141" s="64">
        <v>75</v>
      </c>
      <c r="H141" s="65">
        <v>12</v>
      </c>
    </row>
    <row r="142" spans="1:8">
      <c r="A142" s="62" t="s">
        <v>173</v>
      </c>
      <c r="B142" s="62" t="s">
        <v>178</v>
      </c>
      <c r="C142" s="63">
        <v>890</v>
      </c>
      <c r="D142" s="63">
        <v>892</v>
      </c>
      <c r="E142" s="63"/>
      <c r="F142" s="64">
        <v>1</v>
      </c>
      <c r="G142" s="64">
        <v>14.285714285714285</v>
      </c>
      <c r="H142" s="65">
        <v>7</v>
      </c>
    </row>
    <row r="143" spans="1:8">
      <c r="A143" s="62" t="s">
        <v>173</v>
      </c>
      <c r="B143" s="62" t="s">
        <v>178</v>
      </c>
      <c r="C143" s="63">
        <v>900</v>
      </c>
      <c r="D143" s="63">
        <v>902</v>
      </c>
      <c r="E143" s="63"/>
      <c r="F143" s="64">
        <v>1</v>
      </c>
      <c r="G143" s="64">
        <v>14.285714285714285</v>
      </c>
      <c r="H143" s="65">
        <v>7</v>
      </c>
    </row>
    <row r="144" spans="1:8">
      <c r="A144" s="62" t="s">
        <v>173</v>
      </c>
      <c r="B144" s="62" t="s">
        <v>178</v>
      </c>
      <c r="C144" s="63">
        <v>910</v>
      </c>
      <c r="D144" s="63">
        <v>912</v>
      </c>
      <c r="E144" s="63"/>
      <c r="F144" s="64"/>
      <c r="G144" s="64">
        <v>0</v>
      </c>
      <c r="H144" s="65">
        <v>6</v>
      </c>
    </row>
    <row r="145" spans="1:8">
      <c r="A145" s="62" t="s">
        <v>173</v>
      </c>
      <c r="B145" s="62" t="s">
        <v>178</v>
      </c>
      <c r="C145" s="63">
        <v>920</v>
      </c>
      <c r="D145" s="63">
        <v>922</v>
      </c>
      <c r="E145" s="63"/>
      <c r="F145" s="64"/>
      <c r="G145" s="64">
        <v>0</v>
      </c>
      <c r="H145" s="65">
        <v>23</v>
      </c>
    </row>
    <row r="146" spans="1:8">
      <c r="A146" s="62" t="s">
        <v>173</v>
      </c>
      <c r="B146" s="62" t="s">
        <v>178</v>
      </c>
      <c r="C146" s="63">
        <v>930</v>
      </c>
      <c r="D146" s="63">
        <v>932</v>
      </c>
      <c r="E146" s="63"/>
      <c r="F146" s="64"/>
      <c r="G146" s="64">
        <v>0</v>
      </c>
      <c r="H146" s="65">
        <v>6</v>
      </c>
    </row>
    <row r="147" spans="1:8">
      <c r="A147" s="62" t="s">
        <v>173</v>
      </c>
      <c r="B147" s="62" t="s">
        <v>178</v>
      </c>
      <c r="C147" s="63">
        <v>940</v>
      </c>
      <c r="D147" s="63">
        <v>942</v>
      </c>
      <c r="E147" s="63"/>
      <c r="F147" s="64"/>
      <c r="G147" s="64">
        <v>0</v>
      </c>
      <c r="H147" s="65">
        <v>1</v>
      </c>
    </row>
    <row r="148" spans="1:8">
      <c r="A148" s="62" t="s">
        <v>173</v>
      </c>
      <c r="B148" s="62" t="s">
        <v>178</v>
      </c>
      <c r="C148" s="63">
        <v>950</v>
      </c>
      <c r="D148" s="63">
        <v>952</v>
      </c>
      <c r="E148" s="63"/>
      <c r="F148" s="64"/>
      <c r="G148" s="64">
        <v>0</v>
      </c>
      <c r="H148" s="65">
        <v>3</v>
      </c>
    </row>
    <row r="149" spans="1:8">
      <c r="A149" s="62" t="s">
        <v>173</v>
      </c>
      <c r="B149" s="62" t="s">
        <v>178</v>
      </c>
      <c r="C149" s="63">
        <v>960</v>
      </c>
      <c r="D149" s="63">
        <v>962</v>
      </c>
      <c r="E149" s="63"/>
      <c r="F149" s="64"/>
      <c r="G149" s="64">
        <v>0</v>
      </c>
      <c r="H149" s="65">
        <v>10</v>
      </c>
    </row>
    <row r="150" spans="1:8">
      <c r="A150" s="62" t="s">
        <v>173</v>
      </c>
      <c r="B150" s="62" t="s">
        <v>178</v>
      </c>
      <c r="C150" s="63">
        <v>970</v>
      </c>
      <c r="D150" s="63">
        <v>972</v>
      </c>
      <c r="E150" s="63"/>
      <c r="F150" s="64"/>
      <c r="G150" s="64" t="e">
        <v>#DIV/0!</v>
      </c>
      <c r="H150" s="65">
        <v>0</v>
      </c>
    </row>
    <row r="151" spans="1:8">
      <c r="A151" s="62" t="s">
        <v>173</v>
      </c>
      <c r="B151" s="62" t="s">
        <v>178</v>
      </c>
      <c r="C151" s="63">
        <v>980</v>
      </c>
      <c r="D151" s="63">
        <v>982</v>
      </c>
      <c r="E151" s="63"/>
      <c r="F151" s="64"/>
      <c r="G151" s="64" t="e">
        <v>#DIV/0!</v>
      </c>
      <c r="H151" s="65">
        <v>0</v>
      </c>
    </row>
    <row r="152" spans="1:8">
      <c r="A152" s="62" t="s">
        <v>173</v>
      </c>
      <c r="B152" s="62" t="s">
        <v>178</v>
      </c>
      <c r="C152" s="63">
        <v>990</v>
      </c>
      <c r="D152" s="63">
        <v>992</v>
      </c>
      <c r="E152" s="63"/>
      <c r="F152" s="64"/>
      <c r="G152" s="64">
        <v>0</v>
      </c>
      <c r="H152" s="65">
        <v>13</v>
      </c>
    </row>
    <row r="153" spans="1:8">
      <c r="A153" s="62" t="s">
        <v>173</v>
      </c>
      <c r="B153" s="62" t="s">
        <v>178</v>
      </c>
      <c r="C153" s="63">
        <v>1000</v>
      </c>
      <c r="D153" s="63">
        <v>1002</v>
      </c>
      <c r="E153" s="63"/>
      <c r="F153" s="64"/>
      <c r="G153" s="64">
        <v>0</v>
      </c>
      <c r="H153" s="65">
        <v>3</v>
      </c>
    </row>
    <row r="154" spans="1:8">
      <c r="A154" s="62" t="s">
        <v>173</v>
      </c>
      <c r="B154" s="62" t="s">
        <v>178</v>
      </c>
      <c r="C154" s="63">
        <v>1010</v>
      </c>
      <c r="D154" s="63">
        <v>1012</v>
      </c>
      <c r="E154" s="63"/>
      <c r="F154" s="64"/>
      <c r="G154" s="64">
        <v>0</v>
      </c>
      <c r="H154" s="65">
        <v>5</v>
      </c>
    </row>
    <row r="155" spans="1:8">
      <c r="A155" s="62" t="s">
        <v>173</v>
      </c>
      <c r="B155" s="62" t="s">
        <v>178</v>
      </c>
      <c r="C155" s="63">
        <v>1020</v>
      </c>
      <c r="D155" s="63">
        <v>1022</v>
      </c>
      <c r="E155" s="63"/>
      <c r="F155" s="64"/>
      <c r="G155" s="64">
        <v>0</v>
      </c>
      <c r="H155" s="65">
        <v>3</v>
      </c>
    </row>
    <row r="156" spans="1:8">
      <c r="A156" s="62" t="s">
        <v>173</v>
      </c>
      <c r="B156" s="62" t="s">
        <v>178</v>
      </c>
      <c r="C156" s="63">
        <v>1030</v>
      </c>
      <c r="D156" s="63">
        <v>1032</v>
      </c>
      <c r="E156" s="63"/>
      <c r="F156" s="64"/>
      <c r="G156" s="64">
        <v>0</v>
      </c>
      <c r="H156" s="65">
        <v>10</v>
      </c>
    </row>
    <row r="157" spans="1:8">
      <c r="A157" s="62" t="s">
        <v>173</v>
      </c>
      <c r="B157" s="62" t="s">
        <v>178</v>
      </c>
      <c r="C157" s="63">
        <v>1040</v>
      </c>
      <c r="D157" s="63">
        <v>1042</v>
      </c>
      <c r="E157" s="63"/>
      <c r="F157" s="64"/>
      <c r="G157" s="64">
        <v>0</v>
      </c>
      <c r="H157" s="65">
        <v>4</v>
      </c>
    </row>
    <row r="158" spans="1:8">
      <c r="A158" s="62" t="s">
        <v>173</v>
      </c>
      <c r="B158" s="62" t="s">
        <v>178</v>
      </c>
      <c r="C158" s="63">
        <v>1050</v>
      </c>
      <c r="D158" s="63">
        <v>1052</v>
      </c>
      <c r="E158" s="63"/>
      <c r="F158" s="64">
        <v>2</v>
      </c>
      <c r="G158" s="64">
        <v>33.333333333333329</v>
      </c>
      <c r="H158" s="65">
        <v>6</v>
      </c>
    </row>
    <row r="159" spans="1:8">
      <c r="A159" s="62" t="s">
        <v>173</v>
      </c>
      <c r="B159" s="62" t="s">
        <v>178</v>
      </c>
      <c r="C159" s="63">
        <v>1060</v>
      </c>
      <c r="D159" s="63">
        <v>1062</v>
      </c>
      <c r="E159" s="63"/>
      <c r="F159" s="64">
        <v>2</v>
      </c>
      <c r="G159" s="64">
        <v>4.6511627906976747</v>
      </c>
      <c r="H159" s="65">
        <v>43</v>
      </c>
    </row>
    <row r="160" spans="1:8">
      <c r="A160" s="62" t="s">
        <v>173</v>
      </c>
      <c r="B160" s="62" t="s">
        <v>178</v>
      </c>
      <c r="C160" s="63">
        <v>1070</v>
      </c>
      <c r="D160" s="63">
        <v>1072</v>
      </c>
      <c r="E160" s="63"/>
      <c r="F160" s="64"/>
      <c r="G160" s="64">
        <v>0</v>
      </c>
      <c r="H160" s="65">
        <v>11</v>
      </c>
    </row>
    <row r="161" spans="1:8">
      <c r="A161" s="62" t="s">
        <v>173</v>
      </c>
      <c r="B161" s="62" t="s">
        <v>178</v>
      </c>
      <c r="C161" s="63">
        <v>1080</v>
      </c>
      <c r="D161" s="63">
        <v>1082</v>
      </c>
      <c r="E161" s="63"/>
      <c r="F161" s="64"/>
      <c r="G161" s="64">
        <v>0</v>
      </c>
      <c r="H161" s="65">
        <v>7</v>
      </c>
    </row>
    <row r="162" spans="1:8">
      <c r="A162" s="62" t="s">
        <v>173</v>
      </c>
      <c r="B162" s="62" t="s">
        <v>178</v>
      </c>
      <c r="C162" s="63">
        <v>1090</v>
      </c>
      <c r="D162" s="63">
        <v>1092</v>
      </c>
      <c r="E162" s="63"/>
      <c r="F162" s="64"/>
      <c r="G162" s="64">
        <v>0</v>
      </c>
      <c r="H162" s="65">
        <v>8</v>
      </c>
    </row>
    <row r="163" spans="1:8">
      <c r="A163" s="62" t="s">
        <v>173</v>
      </c>
      <c r="B163" s="62" t="s">
        <v>178</v>
      </c>
      <c r="C163" s="63">
        <v>1100</v>
      </c>
      <c r="D163" s="63">
        <v>1102</v>
      </c>
      <c r="E163" s="63"/>
      <c r="F163" s="64"/>
      <c r="G163" s="64">
        <v>0</v>
      </c>
      <c r="H163" s="65">
        <v>6</v>
      </c>
    </row>
    <row r="164" spans="1:8">
      <c r="A164" s="62" t="s">
        <v>173</v>
      </c>
      <c r="B164" s="62" t="s">
        <v>178</v>
      </c>
      <c r="C164" s="63">
        <v>1110</v>
      </c>
      <c r="D164" s="63">
        <v>1112</v>
      </c>
      <c r="E164" s="63"/>
      <c r="F164" s="64"/>
      <c r="G164" s="64">
        <v>0</v>
      </c>
      <c r="H164" s="65">
        <v>10</v>
      </c>
    </row>
    <row r="165" spans="1:8">
      <c r="A165" s="62" t="s">
        <v>173</v>
      </c>
      <c r="B165" s="62" t="s">
        <v>178</v>
      </c>
      <c r="C165" s="63">
        <v>1120</v>
      </c>
      <c r="D165" s="63">
        <v>1122</v>
      </c>
      <c r="E165" s="63"/>
      <c r="F165" s="64"/>
      <c r="G165" s="64">
        <v>0</v>
      </c>
      <c r="H165" s="65">
        <v>6</v>
      </c>
    </row>
    <row r="166" spans="1:8">
      <c r="A166" s="62" t="s">
        <v>173</v>
      </c>
      <c r="B166" s="62" t="s">
        <v>178</v>
      </c>
      <c r="C166" s="63">
        <v>1130</v>
      </c>
      <c r="D166" s="63">
        <v>1132</v>
      </c>
      <c r="E166" s="63"/>
      <c r="F166" s="64"/>
      <c r="G166" s="64" t="e">
        <v>#DIV/0!</v>
      </c>
      <c r="H166" s="65">
        <v>0</v>
      </c>
    </row>
    <row r="167" spans="1:8">
      <c r="A167" s="62" t="s">
        <v>173</v>
      </c>
      <c r="B167" s="62" t="s">
        <v>178</v>
      </c>
      <c r="C167" s="63">
        <v>1140</v>
      </c>
      <c r="D167" s="63">
        <v>1142</v>
      </c>
      <c r="E167" s="63"/>
      <c r="F167" s="64"/>
      <c r="G167" s="64">
        <v>0</v>
      </c>
      <c r="H167" s="65">
        <v>3</v>
      </c>
    </row>
    <row r="168" spans="1:8">
      <c r="A168" s="62" t="s">
        <v>173</v>
      </c>
      <c r="B168" s="62" t="s">
        <v>178</v>
      </c>
      <c r="C168" s="63">
        <v>1150</v>
      </c>
      <c r="D168" s="63">
        <v>1152</v>
      </c>
      <c r="E168" s="63"/>
      <c r="F168" s="64"/>
      <c r="G168" s="64">
        <v>0</v>
      </c>
      <c r="H168" s="65">
        <v>31</v>
      </c>
    </row>
    <row r="169" spans="1:8">
      <c r="A169" s="62" t="s">
        <v>173</v>
      </c>
      <c r="B169" s="62" t="s">
        <v>178</v>
      </c>
      <c r="C169" s="63">
        <v>1160</v>
      </c>
      <c r="D169" s="63">
        <v>1162</v>
      </c>
      <c r="E169" s="63"/>
      <c r="F169" s="64"/>
      <c r="G169" s="64">
        <v>0</v>
      </c>
      <c r="H169" s="65">
        <v>20</v>
      </c>
    </row>
    <row r="170" spans="1:8">
      <c r="A170" s="62" t="s">
        <v>173</v>
      </c>
      <c r="B170" s="62" t="s">
        <v>178</v>
      </c>
      <c r="C170" s="63">
        <v>1170</v>
      </c>
      <c r="D170" s="63">
        <v>1172</v>
      </c>
      <c r="E170" s="63"/>
      <c r="F170" s="64">
        <v>2</v>
      </c>
      <c r="G170" s="64">
        <v>5.1282051282051277</v>
      </c>
      <c r="H170" s="65">
        <v>39</v>
      </c>
    </row>
    <row r="171" spans="1:8">
      <c r="A171" s="62" t="s">
        <v>173</v>
      </c>
      <c r="B171" s="62" t="s">
        <v>178</v>
      </c>
      <c r="C171" s="63">
        <v>1180</v>
      </c>
      <c r="D171" s="63">
        <v>1182</v>
      </c>
      <c r="E171" s="63"/>
      <c r="F171" s="64"/>
      <c r="G171" s="64">
        <v>0</v>
      </c>
      <c r="H171" s="65">
        <v>15</v>
      </c>
    </row>
    <row r="172" spans="1:8">
      <c r="A172" s="62" t="s">
        <v>173</v>
      </c>
      <c r="B172" s="62" t="s">
        <v>178</v>
      </c>
      <c r="C172" s="63">
        <v>1190</v>
      </c>
      <c r="D172" s="63">
        <v>1192</v>
      </c>
      <c r="E172" s="63"/>
      <c r="F172" s="64"/>
      <c r="G172" s="64">
        <v>0</v>
      </c>
      <c r="H172" s="65">
        <v>11</v>
      </c>
    </row>
    <row r="173" spans="1:8">
      <c r="A173" s="62" t="s">
        <v>173</v>
      </c>
      <c r="B173" s="62" t="s">
        <v>178</v>
      </c>
      <c r="C173" s="63">
        <v>1200</v>
      </c>
      <c r="D173" s="63">
        <v>1202</v>
      </c>
      <c r="E173" s="63"/>
      <c r="F173" s="64"/>
      <c r="G173" s="64">
        <v>0</v>
      </c>
      <c r="H173" s="65">
        <v>9</v>
      </c>
    </row>
    <row r="174" spans="1:8">
      <c r="A174" s="62" t="s">
        <v>173</v>
      </c>
      <c r="B174" s="62" t="s">
        <v>178</v>
      </c>
      <c r="C174" s="63">
        <v>1210</v>
      </c>
      <c r="D174" s="63">
        <v>1212</v>
      </c>
      <c r="E174" s="63"/>
      <c r="F174" s="64"/>
      <c r="G174" s="64">
        <v>0</v>
      </c>
      <c r="H174" s="65">
        <v>2</v>
      </c>
    </row>
    <row r="175" spans="1:8">
      <c r="A175" s="62" t="s">
        <v>173</v>
      </c>
      <c r="B175" s="62" t="s">
        <v>178</v>
      </c>
      <c r="C175" s="63">
        <v>1220</v>
      </c>
      <c r="D175" s="63">
        <v>1222</v>
      </c>
      <c r="E175" s="63"/>
      <c r="F175" s="64"/>
      <c r="G175" s="64">
        <v>0</v>
      </c>
      <c r="H175" s="65">
        <v>7</v>
      </c>
    </row>
    <row r="176" spans="1:8">
      <c r="A176" s="62" t="s">
        <v>173</v>
      </c>
      <c r="B176" s="62" t="s">
        <v>178</v>
      </c>
      <c r="C176" s="63">
        <v>1230</v>
      </c>
      <c r="D176" s="63">
        <v>1232</v>
      </c>
      <c r="E176" s="63"/>
      <c r="F176" s="64"/>
      <c r="G176" s="64">
        <v>0</v>
      </c>
      <c r="H176" s="65">
        <v>14</v>
      </c>
    </row>
    <row r="177" spans="1:8">
      <c r="A177" s="62" t="s">
        <v>173</v>
      </c>
      <c r="B177" s="62" t="s">
        <v>178</v>
      </c>
      <c r="C177" s="63">
        <v>1240</v>
      </c>
      <c r="D177" s="63">
        <v>1242</v>
      </c>
      <c r="E177" s="63"/>
      <c r="F177" s="64"/>
      <c r="G177" s="64">
        <v>0</v>
      </c>
      <c r="H177" s="65">
        <v>9</v>
      </c>
    </row>
    <row r="178" spans="1:8">
      <c r="A178" s="62" t="s">
        <v>173</v>
      </c>
      <c r="B178" s="62" t="s">
        <v>178</v>
      </c>
      <c r="C178" s="63">
        <v>1250</v>
      </c>
      <c r="D178" s="63">
        <v>1252</v>
      </c>
      <c r="E178" s="63"/>
      <c r="F178" s="64"/>
      <c r="G178" s="64">
        <v>0</v>
      </c>
      <c r="H178" s="65">
        <v>26</v>
      </c>
    </row>
    <row r="179" spans="1:8">
      <c r="A179" s="62" t="s">
        <v>173</v>
      </c>
      <c r="B179" s="62" t="s">
        <v>178</v>
      </c>
      <c r="C179" s="63">
        <v>1260</v>
      </c>
      <c r="D179" s="63">
        <v>1262</v>
      </c>
      <c r="E179" s="63"/>
      <c r="F179" s="64"/>
      <c r="G179" s="64">
        <v>0</v>
      </c>
      <c r="H179" s="65">
        <v>17</v>
      </c>
    </row>
    <row r="180" spans="1:8">
      <c r="A180" s="62" t="s">
        <v>173</v>
      </c>
      <c r="B180" s="62" t="s">
        <v>178</v>
      </c>
      <c r="C180" s="63">
        <v>1270</v>
      </c>
      <c r="D180" s="63">
        <v>1272</v>
      </c>
      <c r="E180" s="63"/>
      <c r="F180" s="64"/>
      <c r="G180" s="64">
        <v>0</v>
      </c>
      <c r="H180" s="65">
        <v>11</v>
      </c>
    </row>
    <row r="181" spans="1:8">
      <c r="A181" s="62" t="s">
        <v>173</v>
      </c>
      <c r="B181" s="62" t="s">
        <v>178</v>
      </c>
      <c r="C181" s="63">
        <v>1280</v>
      </c>
      <c r="D181" s="63">
        <v>1282</v>
      </c>
      <c r="E181" s="63"/>
      <c r="F181" s="64"/>
      <c r="G181" s="64">
        <v>0</v>
      </c>
      <c r="H181" s="65">
        <v>6</v>
      </c>
    </row>
    <row r="182" spans="1:8">
      <c r="A182" s="62" t="s">
        <v>173</v>
      </c>
      <c r="B182" s="62" t="s">
        <v>178</v>
      </c>
      <c r="C182" s="63">
        <v>1290</v>
      </c>
      <c r="D182" s="63">
        <v>1292</v>
      </c>
      <c r="E182" s="63"/>
      <c r="F182" s="64"/>
      <c r="G182" s="64">
        <v>0</v>
      </c>
      <c r="H182" s="65">
        <v>6</v>
      </c>
    </row>
    <row r="183" spans="1:8">
      <c r="A183" s="62" t="s">
        <v>173</v>
      </c>
      <c r="B183" s="62" t="s">
        <v>178</v>
      </c>
      <c r="C183" s="63">
        <v>1300</v>
      </c>
      <c r="D183" s="63">
        <v>1302</v>
      </c>
      <c r="E183" s="63"/>
      <c r="F183" s="64"/>
      <c r="G183" s="64">
        <v>0</v>
      </c>
      <c r="H183" s="65">
        <v>5</v>
      </c>
    </row>
    <row r="184" spans="1:8">
      <c r="A184" s="62" t="s">
        <v>173</v>
      </c>
      <c r="B184" s="62" t="s">
        <v>178</v>
      </c>
      <c r="C184" s="63">
        <v>1310</v>
      </c>
      <c r="D184" s="63">
        <v>1312</v>
      </c>
      <c r="E184" s="63"/>
      <c r="F184" s="64"/>
      <c r="G184" s="64" t="e">
        <v>#DIV/0!</v>
      </c>
      <c r="H184" s="65">
        <v>0</v>
      </c>
    </row>
    <row r="185" spans="1:8">
      <c r="A185" s="62" t="s">
        <v>173</v>
      </c>
      <c r="B185" s="62" t="s">
        <v>178</v>
      </c>
      <c r="C185" s="63">
        <v>1320</v>
      </c>
      <c r="D185" s="63">
        <v>1322</v>
      </c>
      <c r="E185" s="63"/>
      <c r="F185" s="64"/>
      <c r="G185" s="64" t="e">
        <v>#DIV/0!</v>
      </c>
      <c r="H185" s="65">
        <v>0</v>
      </c>
    </row>
    <row r="186" spans="1:8">
      <c r="A186" s="62" t="s">
        <v>173</v>
      </c>
      <c r="B186" s="62" t="s">
        <v>178</v>
      </c>
      <c r="C186" s="63">
        <v>1330</v>
      </c>
      <c r="D186" s="63">
        <v>1332</v>
      </c>
      <c r="E186" s="63"/>
      <c r="F186" s="64"/>
      <c r="G186" s="64">
        <v>0</v>
      </c>
      <c r="H186" s="65">
        <v>1</v>
      </c>
    </row>
    <row r="187" spans="1:8">
      <c r="A187" s="62" t="s">
        <v>173</v>
      </c>
      <c r="B187" s="62" t="s">
        <v>178</v>
      </c>
      <c r="C187" s="63">
        <v>1340</v>
      </c>
      <c r="D187" s="63">
        <v>1342</v>
      </c>
      <c r="E187" s="63"/>
      <c r="F187" s="64"/>
      <c r="G187" s="64">
        <v>0</v>
      </c>
      <c r="H187" s="65">
        <v>2</v>
      </c>
    </row>
    <row r="188" spans="1:8">
      <c r="A188" s="62" t="s">
        <v>173</v>
      </c>
      <c r="B188" s="62" t="s">
        <v>178</v>
      </c>
      <c r="C188" s="63">
        <v>1350</v>
      </c>
      <c r="D188" s="63">
        <v>1352</v>
      </c>
      <c r="E188" s="63"/>
      <c r="F188" s="64"/>
      <c r="G188" s="64">
        <v>0</v>
      </c>
      <c r="H188" s="65">
        <v>4</v>
      </c>
    </row>
    <row r="189" spans="1:8">
      <c r="A189" s="62" t="s">
        <v>173</v>
      </c>
      <c r="B189" s="62" t="s">
        <v>178</v>
      </c>
      <c r="C189" s="63">
        <v>1360</v>
      </c>
      <c r="D189" s="63">
        <v>1362</v>
      </c>
      <c r="E189" s="63"/>
      <c r="F189" s="64"/>
      <c r="G189" s="64">
        <v>0</v>
      </c>
      <c r="H189" s="65">
        <v>14</v>
      </c>
    </row>
    <row r="190" spans="1:8">
      <c r="A190" s="62" t="s">
        <v>173</v>
      </c>
      <c r="B190" s="62" t="s">
        <v>178</v>
      </c>
      <c r="C190" s="63">
        <v>1370</v>
      </c>
      <c r="D190" s="63">
        <v>1372</v>
      </c>
      <c r="E190" s="63"/>
      <c r="F190" s="64">
        <v>1</v>
      </c>
      <c r="G190" s="64">
        <v>25</v>
      </c>
      <c r="H190" s="65">
        <v>4</v>
      </c>
    </row>
    <row r="191" spans="1:8">
      <c r="A191" s="62" t="s">
        <v>173</v>
      </c>
      <c r="B191" s="62" t="s">
        <v>178</v>
      </c>
      <c r="C191" s="63">
        <v>1380</v>
      </c>
      <c r="D191" s="63">
        <v>1382</v>
      </c>
      <c r="E191" s="63"/>
      <c r="F191" s="64"/>
      <c r="G191" s="64">
        <v>0</v>
      </c>
      <c r="H191" s="65">
        <v>10</v>
      </c>
    </row>
    <row r="192" spans="1:8">
      <c r="A192" s="62" t="s">
        <v>173</v>
      </c>
      <c r="B192" s="62" t="s">
        <v>178</v>
      </c>
      <c r="C192" s="63">
        <v>1390</v>
      </c>
      <c r="D192" s="63">
        <v>1392</v>
      </c>
      <c r="E192" s="63"/>
      <c r="F192" s="64"/>
      <c r="G192" s="64">
        <v>0</v>
      </c>
      <c r="H192" s="65">
        <v>5</v>
      </c>
    </row>
    <row r="193" spans="1:8">
      <c r="A193" s="62" t="s">
        <v>173</v>
      </c>
      <c r="B193" s="62" t="s">
        <v>178</v>
      </c>
      <c r="C193" s="63">
        <v>1400</v>
      </c>
      <c r="D193" s="63">
        <v>1402</v>
      </c>
      <c r="E193" s="63"/>
      <c r="F193" s="64"/>
      <c r="G193" s="64" t="e">
        <v>#DIV/0!</v>
      </c>
      <c r="H193" s="65">
        <v>0</v>
      </c>
    </row>
    <row r="228" spans="6:8" ht="15.6">
      <c r="F228" s="66"/>
      <c r="G228" s="66"/>
      <c r="H228" s="61"/>
    </row>
    <row r="229" spans="6:8" ht="15.6">
      <c r="F229" s="66"/>
      <c r="G229" s="66"/>
      <c r="H229" s="61"/>
    </row>
    <row r="230" spans="6:8" ht="15.6">
      <c r="F230" s="66"/>
      <c r="G230" s="66"/>
      <c r="H230" s="61"/>
    </row>
    <row r="231" spans="6:8" ht="15.6">
      <c r="F231" s="66"/>
      <c r="G231" s="66"/>
      <c r="H231" s="61"/>
    </row>
    <row r="232" spans="6:8" ht="15.6">
      <c r="F232" s="66"/>
      <c r="G232" s="66"/>
      <c r="H232" s="61"/>
    </row>
    <row r="233" spans="6:8" ht="15.6">
      <c r="F233" s="66"/>
      <c r="G233" s="66"/>
      <c r="H233" s="61"/>
    </row>
    <row r="234" spans="6:8" ht="15.6">
      <c r="F234" s="66"/>
      <c r="G234" s="66"/>
      <c r="H234" s="61"/>
    </row>
    <row r="235" spans="6:8" ht="15.6">
      <c r="F235" s="66"/>
      <c r="G235" s="66"/>
      <c r="H235" s="61"/>
    </row>
    <row r="236" spans="6:8" ht="15.6">
      <c r="F236" s="66"/>
      <c r="G236" s="66"/>
      <c r="H236" s="61"/>
    </row>
    <row r="237" spans="6:8" ht="15.6">
      <c r="F237" s="66"/>
      <c r="G237" s="66"/>
      <c r="H237" s="61"/>
    </row>
    <row r="238" spans="6:8" ht="15.6">
      <c r="F238" s="66"/>
      <c r="G238" s="66"/>
      <c r="H238" s="61"/>
    </row>
    <row r="239" spans="6:8" ht="15.6">
      <c r="F239" s="66"/>
      <c r="G239" s="66"/>
      <c r="H239" s="61"/>
    </row>
    <row r="240" spans="6:8" ht="15.6">
      <c r="F240" s="66"/>
      <c r="G240" s="66"/>
      <c r="H240" s="61"/>
    </row>
    <row r="241" spans="6:8" ht="15.6">
      <c r="F241" s="66"/>
      <c r="G241" s="66"/>
      <c r="H241" s="61"/>
    </row>
    <row r="242" spans="6:8" ht="15.6">
      <c r="F242" s="66"/>
      <c r="G242" s="66"/>
      <c r="H242" s="61"/>
    </row>
    <row r="243" spans="6:8" ht="15.6">
      <c r="F243" s="66"/>
      <c r="G243" s="66"/>
      <c r="H243" s="61"/>
    </row>
    <row r="244" spans="6:8" ht="15.6">
      <c r="F244" s="66"/>
      <c r="G244" s="66"/>
      <c r="H244" s="61"/>
    </row>
    <row r="245" spans="6:8" ht="15.6">
      <c r="F245" s="66"/>
      <c r="G245" s="66"/>
      <c r="H245" s="61"/>
    </row>
    <row r="246" spans="6:8" ht="15.6">
      <c r="F246" s="66"/>
      <c r="G246" s="66"/>
      <c r="H246" s="61"/>
    </row>
    <row r="247" spans="6:8" ht="15.6">
      <c r="F247" s="66"/>
      <c r="G247" s="66"/>
      <c r="H247" s="61"/>
    </row>
    <row r="248" spans="6:8" ht="15.6">
      <c r="F248" s="66"/>
      <c r="G248" s="66"/>
      <c r="H248" s="61"/>
    </row>
    <row r="249" spans="6:8" ht="15.6">
      <c r="F249" s="66"/>
      <c r="G249" s="66"/>
      <c r="H249" s="61"/>
    </row>
    <row r="250" spans="6:8" ht="15.6">
      <c r="F250" s="66"/>
      <c r="G250" s="66"/>
      <c r="H250" s="61"/>
    </row>
    <row r="251" spans="6:8" ht="15.6">
      <c r="F251" s="66"/>
      <c r="G251" s="66"/>
      <c r="H251" s="61"/>
    </row>
    <row r="252" spans="6:8" ht="15.6">
      <c r="F252" s="66"/>
      <c r="G252" s="66"/>
      <c r="H252" s="61"/>
    </row>
    <row r="253" spans="6:8" ht="15.6">
      <c r="F253" s="66"/>
      <c r="G253" s="66"/>
      <c r="H253" s="61"/>
    </row>
    <row r="254" spans="6:8" ht="15.6">
      <c r="F254" s="66"/>
      <c r="G254" s="66"/>
      <c r="H254" s="61"/>
    </row>
    <row r="255" spans="6:8" ht="15.6">
      <c r="F255" s="66"/>
      <c r="G255" s="66"/>
      <c r="H255" s="61"/>
    </row>
    <row r="256" spans="6:8" ht="15.6">
      <c r="F256" s="66"/>
      <c r="G256" s="66"/>
      <c r="H256" s="61"/>
    </row>
    <row r="257" spans="6:8" ht="15.6">
      <c r="F257" s="66"/>
      <c r="G257" s="66"/>
      <c r="H257" s="61"/>
    </row>
    <row r="258" spans="6:8" ht="15.6">
      <c r="F258" s="66"/>
      <c r="G258" s="66"/>
      <c r="H258" s="61"/>
    </row>
    <row r="259" spans="6:8" ht="15.6">
      <c r="F259" s="66"/>
      <c r="G259" s="66"/>
      <c r="H259" s="61"/>
    </row>
    <row r="260" spans="6:8" ht="15.6">
      <c r="F260" s="66"/>
      <c r="G260" s="66"/>
      <c r="H260" s="61"/>
    </row>
    <row r="261" spans="6:8" ht="15.6">
      <c r="F261" s="66"/>
      <c r="G261" s="66"/>
      <c r="H261" s="61"/>
    </row>
    <row r="262" spans="6:8" ht="15.6">
      <c r="F262" s="66"/>
      <c r="G262" s="66"/>
      <c r="H262" s="61"/>
    </row>
    <row r="263" spans="6:8" ht="15.6">
      <c r="F263" s="66"/>
      <c r="G263" s="66"/>
      <c r="H263" s="61"/>
    </row>
    <row r="264" spans="6:8" ht="15.6">
      <c r="F264" s="66"/>
      <c r="G264" s="66"/>
      <c r="H264" s="61"/>
    </row>
    <row r="265" spans="6:8" ht="15.6">
      <c r="F265" s="66"/>
      <c r="G265" s="66"/>
      <c r="H265" s="61"/>
    </row>
    <row r="266" spans="6:8" ht="15.6">
      <c r="F266" s="66"/>
      <c r="G266" s="66"/>
      <c r="H266" s="61"/>
    </row>
    <row r="267" spans="6:8" ht="15.6">
      <c r="F267" s="66"/>
      <c r="G267" s="66"/>
      <c r="H267" s="61"/>
    </row>
    <row r="268" spans="6:8" ht="15.6">
      <c r="F268" s="66"/>
      <c r="G268" s="66"/>
      <c r="H268" s="61"/>
    </row>
    <row r="269" spans="6:8" ht="15.6">
      <c r="F269" s="66"/>
      <c r="G269" s="66"/>
      <c r="H269" s="61"/>
    </row>
    <row r="270" spans="6:8" ht="15.6">
      <c r="F270" s="66"/>
      <c r="G270" s="66"/>
      <c r="H270" s="61"/>
    </row>
    <row r="271" spans="6:8" ht="15.6">
      <c r="F271" s="66"/>
      <c r="G271" s="66"/>
      <c r="H271" s="61"/>
    </row>
    <row r="272" spans="6:8" ht="15.6">
      <c r="F272" s="66"/>
      <c r="G272" s="66"/>
      <c r="H272" s="61"/>
    </row>
    <row r="273" spans="6:8" ht="15.6">
      <c r="F273" s="66"/>
      <c r="G273" s="66"/>
      <c r="H273" s="61"/>
    </row>
    <row r="274" spans="6:8" ht="15.6">
      <c r="F274" s="66"/>
      <c r="G274" s="66"/>
      <c r="H274" s="61"/>
    </row>
    <row r="275" spans="6:8" ht="15.6">
      <c r="F275" s="66"/>
      <c r="G275" s="66"/>
      <c r="H275" s="61"/>
    </row>
    <row r="276" spans="6:8" ht="15.6">
      <c r="F276" s="66"/>
      <c r="G276" s="66"/>
      <c r="H276" s="61"/>
    </row>
    <row r="277" spans="6:8" ht="15.6">
      <c r="F277" s="66"/>
      <c r="G277" s="66"/>
      <c r="H277" s="61"/>
    </row>
    <row r="278" spans="6:8" ht="15.6">
      <c r="F278" s="66"/>
      <c r="G278" s="66"/>
      <c r="H278" s="61"/>
    </row>
    <row r="279" spans="6:8" ht="15.6">
      <c r="F279" s="66"/>
      <c r="G279" s="66"/>
      <c r="H279" s="61"/>
    </row>
    <row r="280" spans="6:8" ht="15.6">
      <c r="F280" s="66"/>
      <c r="G280" s="66"/>
      <c r="H280" s="61"/>
    </row>
    <row r="281" spans="6:8" ht="15.6">
      <c r="F281" s="66"/>
      <c r="G281" s="66"/>
      <c r="H281" s="61"/>
    </row>
    <row r="282" spans="6:8" ht="15.6">
      <c r="F282" s="66"/>
      <c r="G282" s="66"/>
      <c r="H282" s="61"/>
    </row>
    <row r="283" spans="6:8" ht="15.6">
      <c r="F283" s="66"/>
      <c r="G283" s="66"/>
      <c r="H283" s="61"/>
    </row>
    <row r="284" spans="6:8" ht="15.6">
      <c r="F284" s="66"/>
      <c r="G284" s="66"/>
      <c r="H284" s="61"/>
    </row>
    <row r="285" spans="6:8" ht="15.6">
      <c r="F285" s="66"/>
      <c r="G285" s="66"/>
      <c r="H285" s="61"/>
    </row>
    <row r="286" spans="6:8" ht="15.6">
      <c r="F286" s="66"/>
      <c r="G286" s="66"/>
      <c r="H286" s="61"/>
    </row>
    <row r="287" spans="6:8" ht="15.6">
      <c r="F287" s="66"/>
      <c r="G287" s="66"/>
      <c r="H287" s="61"/>
    </row>
    <row r="288" spans="6:8" ht="15.6">
      <c r="F288" s="66"/>
      <c r="G288" s="66"/>
      <c r="H288" s="61"/>
    </row>
    <row r="289" spans="6:8" ht="15.6">
      <c r="F289" s="66"/>
      <c r="G289" s="66"/>
      <c r="H289" s="61"/>
    </row>
    <row r="290" spans="6:8" ht="15.6">
      <c r="F290" s="66"/>
      <c r="G290" s="66"/>
      <c r="H290" s="61"/>
    </row>
    <row r="291" spans="6:8" ht="15.6">
      <c r="F291" s="66"/>
      <c r="G291" s="66"/>
      <c r="H291" s="61"/>
    </row>
    <row r="292" spans="6:8" ht="15.6">
      <c r="F292" s="66"/>
      <c r="G292" s="66"/>
      <c r="H292" s="61"/>
    </row>
    <row r="293" spans="6:8" ht="15.6">
      <c r="F293" s="66"/>
      <c r="G293" s="66"/>
      <c r="H293" s="61"/>
    </row>
    <row r="294" spans="6:8" ht="15.6">
      <c r="F294" s="66"/>
      <c r="G294" s="66"/>
      <c r="H294" s="61"/>
    </row>
    <row r="295" spans="6:8" ht="15.6">
      <c r="F295" s="66"/>
      <c r="G295" s="66"/>
      <c r="H295" s="61"/>
    </row>
    <row r="296" spans="6:8" ht="15.6">
      <c r="F296" s="66"/>
      <c r="G296" s="66"/>
      <c r="H296" s="61"/>
    </row>
    <row r="297" spans="6:8" ht="15.6">
      <c r="F297" s="66"/>
      <c r="G297" s="66"/>
      <c r="H297" s="61"/>
    </row>
    <row r="298" spans="6:8" ht="15.6">
      <c r="F298" s="66"/>
      <c r="G298" s="66"/>
      <c r="H298" s="61"/>
    </row>
    <row r="299" spans="6:8" ht="15.6">
      <c r="F299" s="66"/>
      <c r="G299" s="66"/>
      <c r="H299" s="61"/>
    </row>
    <row r="300" spans="6:8" ht="15.6">
      <c r="F300" s="66"/>
      <c r="G300" s="66"/>
      <c r="H300" s="61"/>
    </row>
    <row r="301" spans="6:8" ht="15.6">
      <c r="F301" s="66"/>
      <c r="G301" s="66"/>
      <c r="H301" s="61"/>
    </row>
    <row r="302" spans="6:8" ht="15.6">
      <c r="F302" s="66"/>
      <c r="G302" s="66"/>
      <c r="H302" s="61"/>
    </row>
    <row r="303" spans="6:8" ht="15.6">
      <c r="F303" s="66"/>
      <c r="G303" s="66"/>
      <c r="H303" s="61"/>
    </row>
    <row r="304" spans="6:8" ht="15.6">
      <c r="F304" s="66"/>
      <c r="G304" s="66"/>
      <c r="H304" s="61"/>
    </row>
    <row r="305" spans="6:8" ht="15.6">
      <c r="F305" s="66"/>
      <c r="G305" s="66"/>
      <c r="H305" s="61"/>
    </row>
    <row r="306" spans="6:8" ht="15.6">
      <c r="F306" s="66"/>
      <c r="G306" s="66"/>
      <c r="H306" s="61"/>
    </row>
    <row r="307" spans="6:8" ht="15.6">
      <c r="F307" s="66"/>
      <c r="G307" s="66"/>
      <c r="H307" s="61"/>
    </row>
    <row r="308" spans="6:8" ht="15.6">
      <c r="F308" s="66"/>
      <c r="G308" s="66"/>
      <c r="H308" s="61"/>
    </row>
    <row r="309" spans="6:8" ht="15.6">
      <c r="F309" s="66"/>
      <c r="G309" s="66"/>
      <c r="H309" s="61"/>
    </row>
    <row r="310" spans="6:8" ht="15.6">
      <c r="F310" s="66"/>
      <c r="G310" s="66"/>
      <c r="H310" s="61"/>
    </row>
    <row r="311" spans="6:8" ht="15.6">
      <c r="F311" s="66"/>
      <c r="G311" s="66"/>
      <c r="H311" s="61"/>
    </row>
    <row r="312" spans="6:8" ht="15.6">
      <c r="F312" s="66"/>
      <c r="G312" s="66"/>
      <c r="H312" s="61"/>
    </row>
    <row r="313" spans="6:8" ht="15.6">
      <c r="F313" s="66"/>
      <c r="G313" s="66"/>
      <c r="H313" s="61"/>
    </row>
    <row r="314" spans="6:8" ht="15.6">
      <c r="F314" s="66"/>
      <c r="G314" s="66"/>
      <c r="H314" s="61"/>
    </row>
    <row r="315" spans="6:8" ht="15.6">
      <c r="F315" s="66"/>
      <c r="G315" s="66"/>
      <c r="H315" s="61"/>
    </row>
    <row r="316" spans="6:8" ht="15.6">
      <c r="F316" s="66"/>
      <c r="G316" s="66"/>
      <c r="H316" s="61"/>
    </row>
    <row r="317" spans="6:8" ht="15.6">
      <c r="F317" s="66"/>
      <c r="G317" s="66"/>
      <c r="H317" s="61"/>
    </row>
    <row r="318" spans="6:8" ht="15.6">
      <c r="F318" s="66"/>
      <c r="G318" s="66"/>
      <c r="H318" s="61"/>
    </row>
    <row r="319" spans="6:8" ht="15.6">
      <c r="F319" s="66"/>
      <c r="G319" s="66"/>
      <c r="H319" s="61"/>
    </row>
    <row r="320" spans="6:8" ht="15.6">
      <c r="F320" s="66"/>
      <c r="G320" s="66"/>
      <c r="H320" s="61"/>
    </row>
    <row r="321" spans="6:8" ht="15.6">
      <c r="F321" s="66"/>
      <c r="G321" s="66"/>
      <c r="H321" s="61"/>
    </row>
    <row r="322" spans="6:8" ht="15.6">
      <c r="F322" s="66"/>
      <c r="G322" s="66"/>
      <c r="H322" s="61"/>
    </row>
    <row r="323" spans="6:8" ht="15.6">
      <c r="F323" s="66"/>
      <c r="G323" s="66"/>
      <c r="H323" s="61"/>
    </row>
    <row r="324" spans="6:8" ht="15.6">
      <c r="F324" s="66"/>
      <c r="G324" s="66"/>
      <c r="H324" s="61"/>
    </row>
    <row r="325" spans="6:8" ht="15.6">
      <c r="F325" s="66"/>
      <c r="G325" s="66"/>
      <c r="H325" s="61"/>
    </row>
    <row r="326" spans="6:8" ht="15.6">
      <c r="F326" s="66"/>
      <c r="G326" s="66"/>
      <c r="H326" s="61"/>
    </row>
    <row r="327" spans="6:8" ht="15.6">
      <c r="F327" s="66"/>
      <c r="G327" s="66"/>
      <c r="H327" s="61"/>
    </row>
    <row r="328" spans="6:8" ht="15.6">
      <c r="F328" s="66"/>
      <c r="G328" s="66"/>
      <c r="H328" s="61"/>
    </row>
    <row r="329" spans="6:8" ht="15.6">
      <c r="F329" s="66"/>
      <c r="G329" s="66"/>
      <c r="H329" s="61"/>
    </row>
    <row r="330" spans="6:8" ht="15.6">
      <c r="F330" s="66"/>
      <c r="G330" s="66"/>
      <c r="H330" s="61"/>
    </row>
    <row r="331" spans="6:8" ht="15.6">
      <c r="F331" s="66"/>
      <c r="G331" s="66"/>
      <c r="H331" s="61"/>
    </row>
    <row r="332" spans="6:8" ht="15.6">
      <c r="F332" s="66"/>
      <c r="G332" s="66"/>
      <c r="H332" s="61"/>
    </row>
    <row r="333" spans="6:8" ht="15.6">
      <c r="F333" s="66"/>
      <c r="G333" s="66"/>
      <c r="H333" s="61"/>
    </row>
    <row r="334" spans="6:8" ht="15.6">
      <c r="F334" s="66"/>
      <c r="G334" s="66"/>
      <c r="H334" s="61"/>
    </row>
    <row r="335" spans="6:8" ht="15.6">
      <c r="F335" s="66"/>
      <c r="G335" s="66"/>
      <c r="H335" s="61"/>
    </row>
    <row r="336" spans="6:8" ht="15.6">
      <c r="F336" s="66"/>
      <c r="G336" s="66"/>
      <c r="H336" s="61"/>
    </row>
    <row r="337" spans="6:8" ht="15.6">
      <c r="F337" s="66"/>
      <c r="G337" s="66"/>
      <c r="H337" s="61"/>
    </row>
    <row r="338" spans="6:8" ht="15.6">
      <c r="F338" s="66"/>
      <c r="G338" s="66"/>
      <c r="H338" s="61"/>
    </row>
    <row r="339" spans="6:8" ht="15.6">
      <c r="F339" s="66"/>
      <c r="G339" s="66"/>
      <c r="H339" s="61"/>
    </row>
    <row r="340" spans="6:8" ht="15.6">
      <c r="F340" s="66"/>
      <c r="G340" s="66"/>
      <c r="H340" s="61"/>
    </row>
    <row r="341" spans="6:8" ht="15.6">
      <c r="F341" s="66"/>
      <c r="G341" s="66"/>
      <c r="H341" s="61"/>
    </row>
    <row r="342" spans="6:8" ht="15.6">
      <c r="F342" s="66"/>
      <c r="G342" s="66"/>
      <c r="H342" s="61"/>
    </row>
    <row r="343" spans="6:8" ht="15.6">
      <c r="F343" s="66"/>
      <c r="G343" s="66"/>
      <c r="H343" s="61"/>
    </row>
    <row r="344" spans="6:8" ht="15.6">
      <c r="F344" s="66"/>
      <c r="G344" s="66"/>
      <c r="H344" s="61"/>
    </row>
    <row r="345" spans="6:8" ht="15.6">
      <c r="F345" s="66"/>
      <c r="G345" s="66"/>
      <c r="H345" s="61"/>
    </row>
    <row r="346" spans="6:8" ht="15.6">
      <c r="F346" s="66"/>
      <c r="G346" s="66"/>
      <c r="H346" s="61"/>
    </row>
    <row r="347" spans="6:8" ht="15.6">
      <c r="F347" s="66"/>
      <c r="G347" s="66"/>
      <c r="H347" s="61"/>
    </row>
    <row r="348" spans="6:8" ht="15.6">
      <c r="F348" s="66"/>
      <c r="G348" s="66"/>
      <c r="H348" s="61"/>
    </row>
    <row r="349" spans="6:8" ht="15.6">
      <c r="F349" s="66"/>
      <c r="G349" s="66"/>
      <c r="H349" s="61"/>
    </row>
    <row r="350" spans="6:8" ht="15.6">
      <c r="F350" s="66"/>
      <c r="G350" s="66"/>
      <c r="H350" s="61"/>
    </row>
    <row r="351" spans="6:8" ht="15.6">
      <c r="F351" s="66"/>
      <c r="G351" s="66"/>
      <c r="H351" s="61"/>
    </row>
    <row r="352" spans="6:8" ht="15.6">
      <c r="F352" s="66"/>
      <c r="G352" s="66"/>
      <c r="H352" s="61"/>
    </row>
    <row r="353" spans="6:8" ht="15.6">
      <c r="F353" s="66"/>
      <c r="G353" s="66"/>
      <c r="H353" s="61"/>
    </row>
    <row r="354" spans="6:8" ht="15.6">
      <c r="F354" s="66"/>
      <c r="G354" s="66"/>
      <c r="H354" s="61"/>
    </row>
    <row r="355" spans="6:8" ht="15.6">
      <c r="F355" s="66"/>
      <c r="G355" s="66"/>
      <c r="H355" s="61"/>
    </row>
    <row r="356" spans="6:8" ht="15.6">
      <c r="F356" s="66"/>
      <c r="G356" s="66"/>
      <c r="H356" s="61"/>
    </row>
    <row r="357" spans="6:8" ht="15.6">
      <c r="F357" s="66"/>
      <c r="G357" s="66"/>
      <c r="H357" s="61"/>
    </row>
    <row r="358" spans="6:8" ht="15.6">
      <c r="F358" s="66"/>
      <c r="G358" s="66"/>
      <c r="H358" s="61"/>
    </row>
    <row r="359" spans="6:8" ht="15.6">
      <c r="F359" s="66"/>
      <c r="G359" s="66"/>
      <c r="H359" s="61"/>
    </row>
    <row r="360" spans="6:8" ht="15.6">
      <c r="F360" s="66"/>
      <c r="G360" s="66"/>
      <c r="H360" s="61"/>
    </row>
    <row r="361" spans="6:8" ht="15.6">
      <c r="F361" s="66"/>
      <c r="G361" s="66"/>
      <c r="H361" s="61"/>
    </row>
    <row r="362" spans="6:8" ht="15.6">
      <c r="F362" s="66"/>
      <c r="G362" s="66"/>
      <c r="H362" s="61"/>
    </row>
    <row r="363" spans="6:8" ht="15.6">
      <c r="F363" s="66"/>
      <c r="G363" s="66"/>
      <c r="H363" s="61"/>
    </row>
    <row r="364" spans="6:8" ht="15.6">
      <c r="F364" s="66"/>
      <c r="G364" s="66"/>
      <c r="H364" s="61"/>
    </row>
    <row r="365" spans="6:8" ht="15.6">
      <c r="F365" s="66"/>
      <c r="G365" s="66"/>
      <c r="H365" s="61"/>
    </row>
    <row r="366" spans="6:8" ht="15.6">
      <c r="F366" s="66"/>
      <c r="G366" s="66"/>
      <c r="H366" s="61"/>
    </row>
    <row r="367" spans="6:8" ht="15.6">
      <c r="F367" s="66"/>
      <c r="G367" s="66"/>
      <c r="H367" s="61"/>
    </row>
    <row r="368" spans="6:8" ht="15.6">
      <c r="F368" s="66"/>
      <c r="G368" s="66"/>
      <c r="H368" s="61"/>
    </row>
    <row r="369" spans="6:8" ht="15.6">
      <c r="F369" s="66"/>
      <c r="G369" s="66"/>
      <c r="H369" s="61"/>
    </row>
    <row r="370" spans="6:8" ht="15.6">
      <c r="F370" s="66"/>
      <c r="G370" s="66"/>
      <c r="H370" s="61"/>
    </row>
    <row r="371" spans="6:8" ht="15.6">
      <c r="F371" s="66"/>
      <c r="G371" s="66"/>
      <c r="H371" s="61"/>
    </row>
    <row r="372" spans="6:8" ht="15.6">
      <c r="F372" s="66"/>
      <c r="G372" s="66"/>
      <c r="H372" s="61"/>
    </row>
    <row r="373" spans="6:8" ht="15.6">
      <c r="F373" s="66"/>
      <c r="G373" s="66"/>
      <c r="H373" s="61"/>
    </row>
    <row r="374" spans="6:8" ht="15.6">
      <c r="F374" s="66"/>
      <c r="G374" s="66"/>
      <c r="H374" s="61"/>
    </row>
    <row r="375" spans="6:8" ht="15.6">
      <c r="F375" s="66"/>
      <c r="G375" s="66"/>
      <c r="H375" s="61"/>
    </row>
    <row r="376" spans="6:8" ht="15.6">
      <c r="F376" s="66"/>
      <c r="G376" s="66"/>
      <c r="H376" s="61"/>
    </row>
    <row r="377" spans="6:8" ht="15.6">
      <c r="F377" s="66"/>
      <c r="G377" s="66"/>
      <c r="H377" s="61"/>
    </row>
    <row r="378" spans="6:8" ht="15.6">
      <c r="F378" s="66"/>
      <c r="G378" s="66"/>
      <c r="H378" s="61"/>
    </row>
    <row r="379" spans="6:8" ht="15.6">
      <c r="F379" s="66"/>
      <c r="G379" s="66"/>
      <c r="H379" s="61"/>
    </row>
    <row r="380" spans="6:8" ht="15.6">
      <c r="F380" s="66"/>
      <c r="G380" s="66"/>
      <c r="H380" s="61"/>
    </row>
    <row r="381" spans="6:8" ht="15.6">
      <c r="F381" s="66"/>
      <c r="G381" s="66"/>
      <c r="H381" s="61"/>
    </row>
    <row r="382" spans="6:8" ht="15.6">
      <c r="F382" s="66"/>
      <c r="G382" s="66"/>
      <c r="H382" s="61"/>
    </row>
    <row r="383" spans="6:8" ht="15.6">
      <c r="F383" s="66"/>
      <c r="G383" s="66"/>
      <c r="H383" s="61"/>
    </row>
    <row r="384" spans="6:8" ht="15.6">
      <c r="F384" s="66"/>
      <c r="G384" s="66"/>
      <c r="H384" s="61"/>
    </row>
    <row r="385" spans="6:8" ht="15.6">
      <c r="F385" s="66"/>
      <c r="G385" s="66"/>
      <c r="H385" s="61"/>
    </row>
    <row r="386" spans="6:8" ht="15.6">
      <c r="F386" s="66"/>
      <c r="G386" s="66"/>
      <c r="H386" s="61"/>
    </row>
    <row r="387" spans="6:8" ht="15.6">
      <c r="F387" s="66"/>
      <c r="G387" s="66"/>
      <c r="H387" s="61"/>
    </row>
    <row r="388" spans="6:8" ht="15.6">
      <c r="F388" s="66"/>
      <c r="G388" s="66"/>
      <c r="H388" s="61"/>
    </row>
    <row r="389" spans="6:8" ht="15.6">
      <c r="F389" s="66"/>
      <c r="G389" s="66"/>
      <c r="H389" s="61"/>
    </row>
    <row r="390" spans="6:8" ht="15.6">
      <c r="F390" s="66"/>
      <c r="G390" s="66"/>
      <c r="H390" s="61"/>
    </row>
    <row r="391" spans="6:8" ht="15.6">
      <c r="F391" s="66"/>
      <c r="G391" s="66"/>
      <c r="H391" s="61"/>
    </row>
    <row r="392" spans="6:8" ht="15.6">
      <c r="F392" s="66"/>
      <c r="G392" s="66"/>
      <c r="H392" s="61"/>
    </row>
    <row r="393" spans="6:8" ht="15.6">
      <c r="F393" s="66"/>
      <c r="G393" s="66"/>
      <c r="H393" s="61"/>
    </row>
    <row r="394" spans="6:8" ht="15.6">
      <c r="F394" s="66"/>
      <c r="G394" s="66"/>
      <c r="H394" s="61"/>
    </row>
    <row r="395" spans="6:8" ht="15.6">
      <c r="F395" s="66"/>
      <c r="G395" s="66"/>
      <c r="H395" s="61"/>
    </row>
    <row r="396" spans="6:8" ht="15.6">
      <c r="F396" s="66"/>
      <c r="G396" s="66"/>
      <c r="H396" s="61"/>
    </row>
    <row r="397" spans="6:8" ht="15.6">
      <c r="F397" s="66"/>
      <c r="G397" s="66"/>
      <c r="H397" s="61"/>
    </row>
    <row r="398" spans="6:8" ht="15.6">
      <c r="F398" s="66"/>
      <c r="G398" s="66"/>
      <c r="H398" s="61"/>
    </row>
    <row r="399" spans="6:8" ht="15.6">
      <c r="F399" s="66"/>
      <c r="G399" s="66"/>
      <c r="H399" s="61"/>
    </row>
    <row r="400" spans="6:8" ht="15.6">
      <c r="F400" s="66"/>
      <c r="G400" s="66"/>
      <c r="H400" s="61"/>
    </row>
    <row r="401" spans="6:8" ht="15.6">
      <c r="F401" s="66"/>
      <c r="G401" s="66"/>
      <c r="H401" s="61"/>
    </row>
    <row r="402" spans="6:8" ht="15.6">
      <c r="F402" s="66"/>
      <c r="G402" s="66"/>
      <c r="H402" s="61"/>
    </row>
    <row r="403" spans="6:8" ht="15.6">
      <c r="F403" s="66"/>
      <c r="G403" s="66"/>
      <c r="H403" s="61"/>
    </row>
    <row r="404" spans="6:8" ht="15.6">
      <c r="F404" s="66"/>
      <c r="G404" s="66"/>
      <c r="H404" s="61"/>
    </row>
    <row r="405" spans="6:8" ht="15.6">
      <c r="F405" s="66"/>
      <c r="G405" s="66"/>
      <c r="H405" s="61"/>
    </row>
    <row r="406" spans="6:8" ht="15.6">
      <c r="F406" s="66"/>
      <c r="G406" s="66"/>
      <c r="H406" s="61"/>
    </row>
    <row r="407" spans="6:8" ht="15.6">
      <c r="F407" s="66"/>
      <c r="G407" s="66"/>
      <c r="H407" s="61"/>
    </row>
    <row r="408" spans="6:8" ht="15.6">
      <c r="F408" s="66"/>
      <c r="G408" s="66"/>
      <c r="H408" s="61"/>
    </row>
    <row r="409" spans="6:8" ht="15.6">
      <c r="F409" s="66"/>
      <c r="G409" s="66"/>
      <c r="H409" s="61"/>
    </row>
    <row r="410" spans="6:8" ht="15.6">
      <c r="F410" s="66"/>
      <c r="G410" s="66"/>
      <c r="H410" s="61"/>
    </row>
    <row r="411" spans="6:8" ht="15.6">
      <c r="F411" s="66"/>
      <c r="G411" s="66"/>
      <c r="H411" s="61"/>
    </row>
    <row r="412" spans="6:8" ht="15.6">
      <c r="F412" s="66"/>
      <c r="G412" s="66"/>
      <c r="H412" s="61"/>
    </row>
    <row r="413" spans="6:8" ht="15.6">
      <c r="F413" s="66"/>
      <c r="G413" s="66"/>
      <c r="H413" s="61"/>
    </row>
    <row r="414" spans="6:8" ht="15.6">
      <c r="F414" s="66"/>
      <c r="G414" s="66"/>
      <c r="H414" s="61"/>
    </row>
    <row r="415" spans="6:8" ht="15.6">
      <c r="F415" s="66"/>
      <c r="G415" s="66"/>
      <c r="H415" s="61"/>
    </row>
    <row r="416" spans="6:8" ht="15.6">
      <c r="F416" s="66"/>
      <c r="G416" s="66"/>
      <c r="H416" s="61"/>
    </row>
    <row r="417" spans="6:8" ht="15.6">
      <c r="F417" s="66"/>
      <c r="G417" s="66"/>
      <c r="H417" s="61"/>
    </row>
    <row r="418" spans="6:8" ht="15.6">
      <c r="F418" s="66"/>
      <c r="G418" s="66"/>
      <c r="H418" s="61"/>
    </row>
    <row r="419" spans="6:8" ht="15.6">
      <c r="F419" s="66"/>
      <c r="G419" s="66"/>
      <c r="H419" s="61"/>
    </row>
    <row r="420" spans="6:8" ht="15.6">
      <c r="F420" s="66"/>
      <c r="G420" s="66"/>
      <c r="H420" s="61"/>
    </row>
    <row r="421" spans="6:8" ht="15.6">
      <c r="F421" s="66"/>
      <c r="G421" s="66"/>
      <c r="H421" s="61"/>
    </row>
    <row r="422" spans="6:8" ht="15.6">
      <c r="F422" s="66"/>
      <c r="G422" s="66"/>
      <c r="H422" s="61"/>
    </row>
    <row r="423" spans="6:8" ht="15.6">
      <c r="F423" s="66"/>
      <c r="G423" s="66"/>
      <c r="H423" s="61"/>
    </row>
    <row r="424" spans="6:8" ht="15.6">
      <c r="F424" s="66"/>
      <c r="G424" s="66"/>
      <c r="H424" s="61"/>
    </row>
    <row r="425" spans="6:8" ht="15.6">
      <c r="F425" s="66"/>
      <c r="G425" s="66"/>
      <c r="H425" s="61"/>
    </row>
    <row r="426" spans="6:8" ht="15.6">
      <c r="F426" s="66"/>
      <c r="G426" s="66"/>
      <c r="H426" s="61"/>
    </row>
    <row r="427" spans="6:8" ht="15.6">
      <c r="F427" s="66"/>
      <c r="G427" s="66"/>
      <c r="H427" s="61"/>
    </row>
    <row r="428" spans="6:8" ht="15.6">
      <c r="F428" s="66"/>
      <c r="G428" s="66"/>
      <c r="H428" s="61"/>
    </row>
    <row r="429" spans="6:8" ht="15.6">
      <c r="F429" s="66"/>
      <c r="G429" s="66"/>
      <c r="H429" s="61"/>
    </row>
    <row r="430" spans="6:8" ht="15.6">
      <c r="F430" s="66"/>
      <c r="G430" s="66"/>
      <c r="H430" s="61"/>
    </row>
    <row r="431" spans="6:8" ht="15.6">
      <c r="F431" s="66"/>
      <c r="G431" s="66"/>
      <c r="H431" s="61"/>
    </row>
    <row r="432" spans="6:8" ht="15.6">
      <c r="F432" s="66"/>
      <c r="G432" s="66"/>
      <c r="H432" s="61"/>
    </row>
    <row r="433" spans="6:8" ht="15.6">
      <c r="F433" s="66"/>
      <c r="G433" s="66"/>
      <c r="H433" s="61"/>
    </row>
    <row r="434" spans="6:8" ht="15.6">
      <c r="F434" s="66"/>
      <c r="G434" s="66"/>
      <c r="H434" s="61"/>
    </row>
    <row r="435" spans="6:8" ht="15.6">
      <c r="F435" s="66"/>
      <c r="G435" s="66"/>
      <c r="H435" s="61"/>
    </row>
    <row r="436" spans="6:8" ht="15.6">
      <c r="F436" s="66"/>
      <c r="G436" s="66"/>
      <c r="H436" s="61"/>
    </row>
    <row r="437" spans="6:8" ht="15.6">
      <c r="F437" s="66"/>
      <c r="G437" s="66"/>
      <c r="H437" s="61"/>
    </row>
    <row r="438" spans="6:8" ht="15.6">
      <c r="F438" s="66"/>
      <c r="G438" s="66"/>
      <c r="H438" s="61"/>
    </row>
    <row r="439" spans="6:8" ht="15.6">
      <c r="F439" s="66"/>
      <c r="G439" s="66"/>
      <c r="H439" s="61"/>
    </row>
    <row r="440" spans="6:8" ht="15.6">
      <c r="F440" s="66"/>
      <c r="G440" s="66"/>
      <c r="H440" s="61"/>
    </row>
    <row r="441" spans="6:8" ht="15.6">
      <c r="F441" s="66"/>
      <c r="G441" s="66"/>
      <c r="H441" s="61"/>
    </row>
    <row r="442" spans="6:8" ht="15.6">
      <c r="F442" s="66"/>
      <c r="G442" s="66"/>
      <c r="H442" s="61"/>
    </row>
    <row r="443" spans="6:8" ht="15.6">
      <c r="F443" s="66"/>
      <c r="G443" s="66"/>
      <c r="H443" s="61"/>
    </row>
    <row r="444" spans="6:8" ht="15.6">
      <c r="F444" s="66"/>
      <c r="G444" s="66"/>
      <c r="H444" s="61"/>
    </row>
    <row r="445" spans="6:8" ht="15.6">
      <c r="F445" s="66"/>
      <c r="G445" s="66"/>
      <c r="H445" s="61"/>
    </row>
    <row r="446" spans="6:8" ht="15.6">
      <c r="F446" s="66"/>
      <c r="G446" s="66"/>
      <c r="H446" s="61"/>
    </row>
    <row r="447" spans="6:8" ht="15.6">
      <c r="F447" s="66"/>
      <c r="G447" s="66"/>
      <c r="H447" s="61"/>
    </row>
    <row r="448" spans="6:8" ht="15.6">
      <c r="F448" s="66"/>
      <c r="G448" s="66"/>
      <c r="H448" s="61"/>
    </row>
    <row r="449" spans="6:8" ht="15.6">
      <c r="F449" s="66"/>
      <c r="G449" s="66"/>
      <c r="H449" s="61"/>
    </row>
    <row r="450" spans="6:8" ht="15.6">
      <c r="F450" s="66"/>
      <c r="G450" s="66"/>
      <c r="H450" s="61"/>
    </row>
    <row r="451" spans="6:8" ht="15.6">
      <c r="F451" s="66"/>
      <c r="G451" s="66"/>
      <c r="H451" s="61"/>
    </row>
    <row r="452" spans="6:8" ht="15.6">
      <c r="F452" s="66"/>
      <c r="G452" s="66"/>
      <c r="H452" s="61"/>
    </row>
    <row r="453" spans="6:8" ht="15.6">
      <c r="F453" s="66"/>
      <c r="G453" s="66"/>
      <c r="H453" s="61"/>
    </row>
    <row r="454" spans="6:8" ht="15.6">
      <c r="F454" s="66"/>
      <c r="G454" s="66"/>
      <c r="H454" s="61"/>
    </row>
    <row r="455" spans="6:8" ht="15.6">
      <c r="F455" s="66"/>
      <c r="G455" s="66"/>
      <c r="H455" s="61"/>
    </row>
    <row r="456" spans="6:8" ht="15.6">
      <c r="F456" s="66"/>
      <c r="G456" s="66"/>
      <c r="H456" s="61"/>
    </row>
    <row r="457" spans="6:8" ht="15.6">
      <c r="F457" s="66"/>
      <c r="G457" s="66"/>
      <c r="H457" s="61"/>
    </row>
    <row r="458" spans="6:8" ht="15.6">
      <c r="F458" s="66"/>
      <c r="G458" s="66"/>
      <c r="H458" s="61"/>
    </row>
    <row r="459" spans="6:8" ht="15.6">
      <c r="F459" s="66"/>
      <c r="G459" s="66"/>
      <c r="H459" s="61"/>
    </row>
    <row r="460" spans="6:8" ht="15.6">
      <c r="F460" s="66"/>
      <c r="G460" s="66"/>
      <c r="H460" s="61"/>
    </row>
    <row r="461" spans="6:8" ht="15.6">
      <c r="F461" s="66"/>
      <c r="G461" s="66"/>
      <c r="H461" s="61"/>
    </row>
    <row r="462" spans="6:8" ht="15.6">
      <c r="F462" s="66"/>
      <c r="G462" s="66"/>
      <c r="H462" s="61"/>
    </row>
    <row r="463" spans="6:8" ht="15.6">
      <c r="F463" s="66"/>
      <c r="G463" s="66"/>
      <c r="H463" s="61"/>
    </row>
    <row r="464" spans="6:8" ht="15.6">
      <c r="F464" s="66"/>
      <c r="G464" s="66"/>
      <c r="H464" s="61"/>
    </row>
    <row r="465" spans="6:8" ht="15.6">
      <c r="F465" s="66"/>
      <c r="G465" s="66"/>
      <c r="H465" s="61"/>
    </row>
    <row r="466" spans="6:8" ht="15.6">
      <c r="F466" s="66"/>
      <c r="G466" s="66"/>
      <c r="H466" s="61"/>
    </row>
    <row r="467" spans="6:8" ht="15.6">
      <c r="F467" s="66"/>
      <c r="G467" s="66"/>
      <c r="H467" s="61"/>
    </row>
    <row r="468" spans="6:8" ht="15.6">
      <c r="F468" s="66"/>
      <c r="G468" s="66"/>
      <c r="H468" s="61"/>
    </row>
    <row r="469" spans="6:8" ht="15.6">
      <c r="F469" s="66"/>
      <c r="G469" s="66"/>
      <c r="H469" s="61"/>
    </row>
    <row r="470" spans="6:8" ht="15.6">
      <c r="F470" s="66"/>
      <c r="G470" s="66"/>
      <c r="H470" s="61"/>
    </row>
    <row r="471" spans="6:8" ht="15.6">
      <c r="F471" s="66"/>
      <c r="G471" s="66"/>
      <c r="H471" s="61"/>
    </row>
    <row r="472" spans="6:8" ht="15.6">
      <c r="F472" s="66"/>
      <c r="G472" s="66"/>
      <c r="H472" s="61"/>
    </row>
    <row r="473" spans="6:8" ht="15.6">
      <c r="F473" s="66"/>
      <c r="G473" s="66"/>
      <c r="H473" s="61"/>
    </row>
    <row r="474" spans="6:8" ht="15.6">
      <c r="F474" s="66"/>
      <c r="G474" s="66"/>
      <c r="H474" s="61"/>
    </row>
    <row r="475" spans="6:8" ht="15.6">
      <c r="F475" s="66"/>
      <c r="G475" s="66"/>
      <c r="H475" s="61"/>
    </row>
    <row r="476" spans="6:8" ht="15.6">
      <c r="F476" s="66"/>
      <c r="G476" s="66"/>
      <c r="H476" s="61"/>
    </row>
    <row r="477" spans="6:8" ht="15.6">
      <c r="F477" s="66"/>
      <c r="G477" s="66"/>
      <c r="H477" s="61"/>
    </row>
    <row r="478" spans="6:8" ht="15.6">
      <c r="F478" s="66"/>
      <c r="G478" s="66"/>
      <c r="H478" s="61"/>
    </row>
    <row r="479" spans="6:8" ht="15.6">
      <c r="F479" s="66"/>
      <c r="G479" s="66"/>
      <c r="H479" s="61"/>
    </row>
    <row r="480" spans="6:8" ht="15.6">
      <c r="F480" s="66"/>
      <c r="G480" s="66"/>
      <c r="H480" s="61"/>
    </row>
    <row r="481" spans="6:8" ht="15.6">
      <c r="F481" s="66"/>
      <c r="G481" s="66"/>
      <c r="H481" s="61"/>
    </row>
    <row r="482" spans="6:8" ht="15.6">
      <c r="F482" s="66"/>
      <c r="G482" s="66"/>
      <c r="H482" s="61"/>
    </row>
    <row r="483" spans="6:8" ht="15.6">
      <c r="F483" s="66"/>
      <c r="G483" s="66"/>
      <c r="H483" s="61"/>
    </row>
    <row r="484" spans="6:8" ht="15.6">
      <c r="F484" s="66"/>
      <c r="G484" s="66"/>
      <c r="H484" s="61"/>
    </row>
    <row r="485" spans="6:8" ht="15.6">
      <c r="F485" s="66"/>
      <c r="G485" s="66"/>
      <c r="H485" s="61"/>
    </row>
    <row r="486" spans="6:8" ht="15.6">
      <c r="F486" s="66"/>
      <c r="G486" s="66"/>
      <c r="H486" s="61"/>
    </row>
    <row r="487" spans="6:8" ht="15.6">
      <c r="F487" s="66"/>
      <c r="G487" s="66"/>
      <c r="H487" s="61"/>
    </row>
    <row r="488" spans="6:8" ht="15.6">
      <c r="F488" s="66"/>
      <c r="G488" s="66"/>
      <c r="H488" s="61"/>
    </row>
    <row r="489" spans="6:8" ht="15.6">
      <c r="F489" s="66"/>
      <c r="G489" s="66"/>
      <c r="H489" s="61"/>
    </row>
    <row r="490" spans="6:8" ht="15.6">
      <c r="F490" s="66"/>
      <c r="G490" s="66"/>
      <c r="H490" s="61"/>
    </row>
    <row r="491" spans="6:8" ht="15.6">
      <c r="F491" s="66"/>
      <c r="G491" s="66"/>
      <c r="H491" s="61"/>
    </row>
    <row r="492" spans="6:8" ht="15.6">
      <c r="F492" s="66"/>
      <c r="G492" s="66"/>
      <c r="H492" s="61"/>
    </row>
    <row r="493" spans="6:8" ht="15.6">
      <c r="F493" s="66"/>
      <c r="G493" s="66"/>
      <c r="H493" s="61"/>
    </row>
    <row r="494" spans="6:8" ht="15.6">
      <c r="F494" s="66"/>
      <c r="G494" s="66"/>
      <c r="H494" s="61"/>
    </row>
    <row r="495" spans="6:8" ht="15.6">
      <c r="F495" s="66"/>
      <c r="G495" s="66"/>
      <c r="H495" s="61"/>
    </row>
    <row r="496" spans="6:8" ht="15.6">
      <c r="F496" s="66"/>
      <c r="G496" s="66"/>
      <c r="H496" s="61"/>
    </row>
    <row r="497" spans="6:8" ht="15.6">
      <c r="F497" s="66"/>
      <c r="G497" s="66"/>
      <c r="H497" s="61"/>
    </row>
    <row r="498" spans="6:8" ht="15.6">
      <c r="F498" s="66"/>
      <c r="G498" s="66"/>
      <c r="H498" s="61"/>
    </row>
    <row r="499" spans="6:8" ht="15.6">
      <c r="F499" s="66"/>
      <c r="G499" s="66"/>
      <c r="H499" s="61"/>
    </row>
    <row r="500" spans="6:8" ht="15.6">
      <c r="F500" s="66"/>
      <c r="G500" s="66"/>
      <c r="H500" s="61"/>
    </row>
    <row r="501" spans="6:8" ht="15.6">
      <c r="F501" s="66"/>
      <c r="G501" s="66"/>
      <c r="H501" s="61"/>
    </row>
    <row r="502" spans="6:8" ht="15.6">
      <c r="F502" s="66"/>
      <c r="G502" s="66"/>
      <c r="H502" s="61"/>
    </row>
    <row r="503" spans="6:8" ht="15.6">
      <c r="F503" s="66"/>
      <c r="G503" s="66"/>
      <c r="H503" s="61"/>
    </row>
    <row r="504" spans="6:8" ht="15.6">
      <c r="F504" s="66"/>
      <c r="G504" s="66"/>
      <c r="H504" s="61"/>
    </row>
    <row r="505" spans="6:8" ht="15.6">
      <c r="F505" s="66"/>
      <c r="G505" s="66"/>
      <c r="H505" s="61"/>
    </row>
    <row r="506" spans="6:8" ht="15.6">
      <c r="F506" s="66"/>
      <c r="G506" s="66"/>
      <c r="H506" s="61"/>
    </row>
    <row r="507" spans="6:8" ht="15.6">
      <c r="F507" s="66"/>
      <c r="G507" s="66"/>
      <c r="H507" s="61"/>
    </row>
    <row r="508" spans="6:8" ht="15.6">
      <c r="F508" s="66"/>
      <c r="G508" s="66"/>
      <c r="H508" s="61"/>
    </row>
    <row r="509" spans="6:8" ht="15.6">
      <c r="F509" s="66"/>
      <c r="G509" s="66"/>
      <c r="H509" s="61"/>
    </row>
    <row r="510" spans="6:8" ht="15.6">
      <c r="F510" s="66"/>
      <c r="G510" s="66"/>
      <c r="H510" s="61"/>
    </row>
    <row r="511" spans="6:8" ht="15.6">
      <c r="F511" s="66"/>
      <c r="G511" s="66"/>
      <c r="H511" s="61"/>
    </row>
    <row r="512" spans="6:8" ht="15.6">
      <c r="F512" s="66"/>
      <c r="G512" s="66"/>
      <c r="H512" s="61"/>
    </row>
    <row r="513" spans="6:8" ht="15.6">
      <c r="F513" s="66"/>
      <c r="G513" s="66"/>
      <c r="H513" s="61"/>
    </row>
    <row r="514" spans="6:8" ht="15.6">
      <c r="F514" s="66"/>
      <c r="G514" s="66"/>
      <c r="H514" s="61"/>
    </row>
    <row r="515" spans="6:8" ht="15.6">
      <c r="F515" s="66"/>
      <c r="G515" s="66"/>
      <c r="H515" s="61"/>
    </row>
    <row r="516" spans="6:8" ht="15.6">
      <c r="F516" s="66"/>
      <c r="G516" s="66"/>
      <c r="H516" s="61"/>
    </row>
    <row r="517" spans="6:8" ht="15.6">
      <c r="F517" s="66"/>
      <c r="G517" s="66"/>
      <c r="H517" s="61"/>
    </row>
    <row r="518" spans="6:8" ht="15.6">
      <c r="F518" s="66"/>
      <c r="G518" s="66"/>
      <c r="H518" s="61"/>
    </row>
    <row r="519" spans="6:8" ht="15.6">
      <c r="F519" s="66"/>
      <c r="G519" s="66"/>
      <c r="H519" s="61"/>
    </row>
    <row r="520" spans="6:8" ht="15.6">
      <c r="F520" s="66"/>
      <c r="G520" s="66"/>
      <c r="H520" s="61"/>
    </row>
    <row r="521" spans="6:8" ht="15.6">
      <c r="F521" s="66"/>
      <c r="G521" s="66"/>
      <c r="H521" s="61"/>
    </row>
    <row r="522" spans="6:8" ht="15.6">
      <c r="F522" s="66"/>
      <c r="G522" s="66"/>
      <c r="H522" s="61"/>
    </row>
    <row r="523" spans="6:8" ht="15.6">
      <c r="F523" s="66"/>
      <c r="G523" s="66"/>
      <c r="H523" s="61"/>
    </row>
    <row r="524" spans="6:8" ht="15.6">
      <c r="F524" s="66"/>
      <c r="G524" s="66"/>
      <c r="H524" s="61"/>
    </row>
    <row r="525" spans="6:8" ht="15.6">
      <c r="F525" s="66"/>
      <c r="G525" s="66"/>
      <c r="H525" s="61"/>
    </row>
    <row r="526" spans="6:8" ht="15.6">
      <c r="F526" s="66"/>
      <c r="G526" s="66"/>
      <c r="H526" s="61"/>
    </row>
    <row r="527" spans="6:8" ht="15.6">
      <c r="F527" s="66"/>
      <c r="G527" s="66"/>
      <c r="H527" s="61"/>
    </row>
    <row r="528" spans="6:8" ht="15.6">
      <c r="F528" s="66"/>
      <c r="G528" s="66"/>
      <c r="H528" s="61"/>
    </row>
    <row r="529" spans="6:8" ht="15.6">
      <c r="F529" s="66"/>
      <c r="G529" s="66"/>
      <c r="H529" s="61"/>
    </row>
    <row r="530" spans="6:8" ht="15.6">
      <c r="F530" s="66"/>
      <c r="G530" s="66"/>
      <c r="H530" s="61"/>
    </row>
    <row r="531" spans="6:8" ht="15.6">
      <c r="F531" s="66"/>
      <c r="G531" s="66"/>
      <c r="H531" s="61"/>
    </row>
    <row r="532" spans="6:8" ht="15.6">
      <c r="F532" s="66"/>
      <c r="G532" s="66"/>
      <c r="H532" s="61"/>
    </row>
    <row r="533" spans="6:8" ht="15.6">
      <c r="F533" s="66"/>
      <c r="G533" s="66"/>
      <c r="H533" s="61"/>
    </row>
    <row r="534" spans="6:8" ht="15.6">
      <c r="F534" s="66"/>
      <c r="G534" s="66"/>
      <c r="H534" s="61"/>
    </row>
    <row r="535" spans="6:8" ht="15.6">
      <c r="F535" s="66"/>
      <c r="G535" s="66"/>
      <c r="H535" s="61"/>
    </row>
    <row r="536" spans="6:8" ht="15.6">
      <c r="F536" s="66"/>
      <c r="G536" s="66"/>
      <c r="H536" s="61"/>
    </row>
    <row r="537" spans="6:8" ht="15.6">
      <c r="F537" s="66"/>
      <c r="G537" s="66"/>
      <c r="H537" s="61"/>
    </row>
    <row r="538" spans="6:8" ht="15.6">
      <c r="F538" s="66"/>
      <c r="G538" s="66"/>
      <c r="H538" s="61"/>
    </row>
    <row r="539" spans="6:8" ht="15.6">
      <c r="F539" s="66"/>
      <c r="G539" s="66"/>
      <c r="H539" s="61"/>
    </row>
    <row r="540" spans="6:8" ht="15.6">
      <c r="F540" s="66"/>
      <c r="G540" s="66"/>
      <c r="H540" s="61"/>
    </row>
    <row r="541" spans="6:8" ht="15.6">
      <c r="F541" s="66"/>
      <c r="G541" s="66"/>
      <c r="H541" s="61"/>
    </row>
    <row r="542" spans="6:8" ht="15.6">
      <c r="F542" s="66"/>
      <c r="G542" s="66"/>
      <c r="H542" s="61"/>
    </row>
    <row r="543" spans="6:8" ht="15.6">
      <c r="F543" s="66"/>
      <c r="G543" s="66"/>
      <c r="H543" s="61"/>
    </row>
    <row r="544" spans="6:8" ht="15.6">
      <c r="F544" s="66"/>
      <c r="G544" s="66"/>
      <c r="H544" s="61"/>
    </row>
    <row r="545" spans="6:8" ht="15.6">
      <c r="F545" s="66"/>
      <c r="G545" s="66"/>
      <c r="H545" s="61"/>
    </row>
    <row r="546" spans="6:8" ht="15.6">
      <c r="F546" s="66"/>
      <c r="G546" s="66"/>
      <c r="H546" s="61"/>
    </row>
    <row r="547" spans="6:8" ht="15.6">
      <c r="F547" s="66"/>
      <c r="G547" s="66"/>
      <c r="H547" s="61"/>
    </row>
    <row r="548" spans="6:8" ht="15.6">
      <c r="F548" s="66"/>
      <c r="G548" s="66"/>
      <c r="H548" s="61"/>
    </row>
    <row r="549" spans="6:8" ht="15.6">
      <c r="F549" s="66"/>
      <c r="G549" s="66"/>
      <c r="H549" s="61"/>
    </row>
    <row r="550" spans="6:8" ht="15.6">
      <c r="F550" s="66"/>
      <c r="G550" s="66"/>
      <c r="H550" s="61"/>
    </row>
    <row r="551" spans="6:8" ht="15.6">
      <c r="F551" s="66"/>
      <c r="G551" s="66"/>
      <c r="H551" s="61"/>
    </row>
    <row r="552" spans="6:8" ht="15.6">
      <c r="F552" s="66"/>
      <c r="G552" s="66"/>
      <c r="H552" s="61"/>
    </row>
    <row r="553" spans="6:8" ht="15.6">
      <c r="F553" s="66"/>
      <c r="G553" s="66"/>
      <c r="H553" s="61"/>
    </row>
    <row r="554" spans="6:8" ht="15.6">
      <c r="F554" s="66"/>
      <c r="G554" s="66"/>
      <c r="H554" s="61"/>
    </row>
    <row r="555" spans="6:8" ht="15.6">
      <c r="F555" s="66"/>
      <c r="G555" s="66"/>
      <c r="H555" s="61"/>
    </row>
    <row r="556" spans="6:8" ht="15.6">
      <c r="F556" s="66"/>
      <c r="G556" s="66"/>
      <c r="H556" s="61"/>
    </row>
    <row r="557" spans="6:8" ht="15.6">
      <c r="F557" s="66"/>
      <c r="G557" s="66"/>
      <c r="H557" s="61"/>
    </row>
    <row r="558" spans="6:8" ht="15.6">
      <c r="F558" s="66"/>
      <c r="G558" s="66"/>
      <c r="H558" s="61"/>
    </row>
    <row r="559" spans="6:8" ht="15.6">
      <c r="F559" s="66"/>
      <c r="G559" s="66"/>
      <c r="H559" s="61"/>
    </row>
    <row r="560" spans="6:8" ht="15.6">
      <c r="F560" s="66"/>
      <c r="G560" s="66"/>
      <c r="H560" s="61"/>
    </row>
    <row r="561" spans="6:8" ht="15.6">
      <c r="F561" s="66"/>
      <c r="G561" s="66"/>
      <c r="H561" s="61"/>
    </row>
    <row r="562" spans="6:8" ht="15.6">
      <c r="F562" s="66"/>
      <c r="G562" s="66"/>
      <c r="H562" s="61"/>
    </row>
    <row r="563" spans="6:8" ht="15.6">
      <c r="F563" s="66"/>
      <c r="G563" s="66"/>
      <c r="H563" s="61"/>
    </row>
    <row r="564" spans="6:8" ht="15.6">
      <c r="F564" s="66"/>
      <c r="G564" s="66"/>
      <c r="H564" s="61"/>
    </row>
    <row r="565" spans="6:8" ht="15.6">
      <c r="F565" s="66"/>
      <c r="G565" s="66"/>
      <c r="H565" s="61"/>
    </row>
    <row r="566" spans="6:8" ht="15.6">
      <c r="F566" s="66"/>
      <c r="G566" s="66"/>
      <c r="H566" s="61"/>
    </row>
    <row r="567" spans="6:8" ht="15.6">
      <c r="F567" s="66"/>
      <c r="G567" s="66"/>
      <c r="H567" s="61"/>
    </row>
    <row r="568" spans="6:8" ht="15.6">
      <c r="F568" s="66"/>
      <c r="G568" s="66"/>
      <c r="H568" s="61"/>
    </row>
    <row r="569" spans="6:8" ht="15.6">
      <c r="F569" s="66"/>
      <c r="G569" s="66"/>
      <c r="H569" s="61"/>
    </row>
    <row r="570" spans="6:8" ht="15.6">
      <c r="F570" s="66"/>
      <c r="G570" s="66"/>
      <c r="H570" s="61"/>
    </row>
    <row r="571" spans="6:8" ht="15.6">
      <c r="F571" s="66"/>
      <c r="G571" s="66"/>
      <c r="H571" s="61"/>
    </row>
    <row r="572" spans="6:8" ht="15.6">
      <c r="F572" s="66"/>
      <c r="G572" s="66"/>
      <c r="H572" s="61"/>
    </row>
    <row r="573" spans="6:8" ht="15.6">
      <c r="F573" s="66"/>
      <c r="G573" s="66"/>
      <c r="H573" s="61"/>
    </row>
    <row r="574" spans="6:8" ht="15.6">
      <c r="F574" s="66"/>
      <c r="G574" s="66"/>
      <c r="H574" s="61"/>
    </row>
    <row r="575" spans="6:8" ht="15.6">
      <c r="F575" s="66"/>
      <c r="G575" s="66"/>
      <c r="H575" s="61"/>
    </row>
    <row r="576" spans="6:8" ht="15.6">
      <c r="F576" s="66"/>
      <c r="G576" s="66"/>
      <c r="H576" s="61"/>
    </row>
    <row r="577" spans="6:8" ht="15.6">
      <c r="F577" s="66"/>
      <c r="G577" s="66"/>
      <c r="H577" s="61"/>
    </row>
    <row r="578" spans="6:8" ht="15.6">
      <c r="F578" s="66"/>
      <c r="G578" s="66"/>
      <c r="H578" s="61"/>
    </row>
    <row r="579" spans="6:8" ht="15.6">
      <c r="F579" s="66"/>
      <c r="G579" s="66"/>
      <c r="H579" s="61"/>
    </row>
    <row r="580" spans="6:8" ht="15.6">
      <c r="F580" s="66"/>
      <c r="G580" s="66"/>
      <c r="H580" s="61"/>
    </row>
    <row r="581" spans="6:8" ht="15.6">
      <c r="F581" s="66"/>
      <c r="G581" s="66"/>
      <c r="H581" s="61"/>
    </row>
    <row r="582" spans="6:8" ht="15.6">
      <c r="F582" s="66"/>
      <c r="G582" s="66"/>
      <c r="H582" s="61"/>
    </row>
    <row r="583" spans="6:8" ht="15.6">
      <c r="F583" s="66"/>
      <c r="G583" s="66"/>
      <c r="H583" s="61"/>
    </row>
    <row r="584" spans="6:8" ht="15.6">
      <c r="F584" s="66"/>
      <c r="G584" s="66"/>
      <c r="H584" s="61"/>
    </row>
    <row r="585" spans="6:8" ht="15.6">
      <c r="F585" s="66"/>
      <c r="G585" s="66"/>
      <c r="H585" s="61"/>
    </row>
    <row r="586" spans="6:8" ht="15.6">
      <c r="F586" s="66"/>
      <c r="G586" s="66"/>
      <c r="H586" s="61"/>
    </row>
    <row r="587" spans="6:8" ht="15.6">
      <c r="F587" s="66"/>
      <c r="G587" s="66"/>
      <c r="H587" s="61"/>
    </row>
    <row r="588" spans="6:8" ht="15.6">
      <c r="F588" s="66"/>
      <c r="G588" s="66"/>
      <c r="H588" s="61"/>
    </row>
    <row r="589" spans="6:8" ht="15.6">
      <c r="F589" s="66"/>
      <c r="G589" s="66"/>
      <c r="H589" s="61"/>
    </row>
    <row r="590" spans="6:8" ht="15.6">
      <c r="F590" s="66"/>
      <c r="G590" s="66"/>
      <c r="H590" s="61"/>
    </row>
    <row r="591" spans="6:8" ht="15.6">
      <c r="F591" s="66"/>
      <c r="G591" s="66"/>
      <c r="H591" s="61"/>
    </row>
    <row r="592" spans="6:8" ht="15.6">
      <c r="F592" s="66"/>
      <c r="G592" s="66"/>
      <c r="H592" s="61"/>
    </row>
    <row r="593" spans="6:8" ht="15.6">
      <c r="F593" s="66"/>
      <c r="G593" s="66"/>
      <c r="H593" s="61"/>
    </row>
    <row r="594" spans="6:8" ht="15.6">
      <c r="F594" s="66"/>
      <c r="G594" s="66"/>
      <c r="H594" s="61"/>
    </row>
    <row r="595" spans="6:8" ht="15.6">
      <c r="F595" s="66"/>
      <c r="G595" s="66"/>
      <c r="H595" s="61"/>
    </row>
    <row r="596" spans="6:8" ht="15.6">
      <c r="F596" s="66"/>
      <c r="G596" s="66"/>
      <c r="H596" s="61"/>
    </row>
    <row r="597" spans="6:8" ht="15.6">
      <c r="F597" s="66"/>
      <c r="G597" s="66"/>
      <c r="H597" s="61"/>
    </row>
    <row r="598" spans="6:8" ht="15.6">
      <c r="F598" s="66"/>
      <c r="G598" s="66"/>
      <c r="H598" s="61"/>
    </row>
    <row r="599" spans="6:8" ht="15.6">
      <c r="F599" s="66"/>
      <c r="G599" s="66"/>
      <c r="H599" s="61"/>
    </row>
    <row r="600" spans="6:8" ht="15.6">
      <c r="F600" s="66"/>
      <c r="G600" s="66"/>
      <c r="H600" s="61"/>
    </row>
    <row r="601" spans="6:8" ht="15.6">
      <c r="F601" s="66"/>
      <c r="G601" s="66"/>
      <c r="H601" s="61"/>
    </row>
    <row r="602" spans="6:8" ht="15.6">
      <c r="F602" s="66"/>
      <c r="G602" s="66"/>
      <c r="H602" s="61"/>
    </row>
    <row r="603" spans="6:8" ht="15.6">
      <c r="F603" s="66"/>
      <c r="G603" s="66"/>
      <c r="H603" s="61"/>
    </row>
    <row r="604" spans="6:8" ht="15.6">
      <c r="F604" s="66"/>
      <c r="G604" s="66"/>
      <c r="H604" s="61"/>
    </row>
    <row r="605" spans="6:8" ht="15.6">
      <c r="F605" s="66"/>
      <c r="G605" s="66"/>
      <c r="H605" s="61"/>
    </row>
    <row r="606" spans="6:8" ht="15.6">
      <c r="F606" s="66"/>
      <c r="G606" s="66"/>
      <c r="H606" s="61"/>
    </row>
    <row r="607" spans="6:8" ht="15.6">
      <c r="F607" s="66"/>
      <c r="G607" s="66"/>
      <c r="H607" s="61"/>
    </row>
    <row r="608" spans="6:8" ht="15.6">
      <c r="F608" s="66"/>
      <c r="G608" s="66"/>
      <c r="H608" s="61"/>
    </row>
    <row r="609" spans="6:8" ht="15.6">
      <c r="F609" s="66"/>
      <c r="G609" s="66"/>
      <c r="H609" s="61"/>
    </row>
    <row r="610" spans="6:8" ht="15.6">
      <c r="F610" s="66"/>
      <c r="G610" s="66"/>
      <c r="H610" s="61"/>
    </row>
    <row r="611" spans="6:8" ht="15.6">
      <c r="F611" s="66"/>
      <c r="G611" s="66"/>
      <c r="H611" s="61"/>
    </row>
    <row r="612" spans="6:8" ht="15.6">
      <c r="F612" s="66"/>
      <c r="G612" s="66"/>
      <c r="H612" s="61"/>
    </row>
    <row r="613" spans="6:8" ht="15.6">
      <c r="F613" s="66"/>
      <c r="G613" s="66"/>
      <c r="H613" s="61"/>
    </row>
    <row r="614" spans="6:8" ht="15.6">
      <c r="F614" s="66"/>
      <c r="G614" s="66"/>
      <c r="H614" s="61"/>
    </row>
    <row r="615" spans="6:8" ht="15.6">
      <c r="F615" s="66"/>
      <c r="G615" s="66"/>
      <c r="H615" s="61"/>
    </row>
    <row r="616" spans="6:8" ht="15.6">
      <c r="F616" s="66"/>
      <c r="G616" s="66"/>
      <c r="H616" s="61"/>
    </row>
    <row r="617" spans="6:8" ht="15.6">
      <c r="F617" s="66"/>
      <c r="G617" s="66"/>
      <c r="H617" s="61"/>
    </row>
    <row r="618" spans="6:8" ht="15.6">
      <c r="F618" s="66"/>
      <c r="G618" s="66"/>
      <c r="H618" s="61"/>
    </row>
    <row r="619" spans="6:8" ht="15.6">
      <c r="F619" s="66"/>
      <c r="G619" s="66"/>
      <c r="H619" s="61"/>
    </row>
    <row r="620" spans="6:8" ht="15.6">
      <c r="F620" s="66"/>
      <c r="G620" s="66"/>
      <c r="H620" s="61"/>
    </row>
    <row r="621" spans="6:8" ht="15.6">
      <c r="F621" s="66"/>
      <c r="G621" s="66"/>
      <c r="H621" s="61"/>
    </row>
    <row r="622" spans="6:8" ht="15.6">
      <c r="F622" s="66"/>
      <c r="G622" s="66"/>
      <c r="H622" s="61"/>
    </row>
    <row r="623" spans="6:8" ht="15.6">
      <c r="F623" s="66"/>
      <c r="G623" s="66"/>
      <c r="H623" s="61"/>
    </row>
    <row r="624" spans="6:8" ht="15.6">
      <c r="F624" s="66"/>
      <c r="G624" s="66"/>
      <c r="H624" s="61"/>
    </row>
    <row r="625" spans="6:8" ht="15.6">
      <c r="F625" s="66"/>
      <c r="G625" s="66"/>
      <c r="H625" s="61"/>
    </row>
    <row r="626" spans="6:8" ht="15.6">
      <c r="F626" s="66"/>
      <c r="G626" s="66"/>
      <c r="H626" s="61"/>
    </row>
    <row r="627" spans="6:8" ht="15.6">
      <c r="F627" s="66"/>
      <c r="G627" s="66"/>
      <c r="H627" s="61"/>
    </row>
    <row r="628" spans="6:8" ht="15.6">
      <c r="F628" s="66"/>
      <c r="G628" s="66"/>
      <c r="H628" s="61"/>
    </row>
    <row r="629" spans="6:8" ht="15.6">
      <c r="F629" s="66"/>
      <c r="G629" s="66"/>
      <c r="H629" s="61"/>
    </row>
    <row r="630" spans="6:8" ht="15.6">
      <c r="F630" s="66"/>
      <c r="G630" s="66"/>
      <c r="H630" s="61"/>
    </row>
    <row r="631" spans="6:8" ht="15.6">
      <c r="F631" s="66"/>
      <c r="G631" s="66"/>
      <c r="H631" s="61"/>
    </row>
    <row r="632" spans="6:8" ht="15.6">
      <c r="F632" s="66"/>
      <c r="G632" s="66"/>
      <c r="H632" s="61"/>
    </row>
    <row r="633" spans="6:8" ht="15.6">
      <c r="F633" s="66"/>
      <c r="G633" s="66"/>
      <c r="H633" s="61"/>
    </row>
    <row r="634" spans="6:8" ht="15.6">
      <c r="F634" s="66"/>
      <c r="G634" s="66"/>
      <c r="H634" s="61"/>
    </row>
    <row r="635" spans="6:8" ht="15.6">
      <c r="F635" s="66"/>
      <c r="G635" s="66"/>
      <c r="H635" s="61"/>
    </row>
    <row r="636" spans="6:8" ht="15.6">
      <c r="F636" s="66"/>
      <c r="G636" s="66"/>
      <c r="H636" s="61"/>
    </row>
    <row r="637" spans="6:8" ht="15.6">
      <c r="F637" s="66"/>
      <c r="G637" s="66"/>
      <c r="H637" s="61"/>
    </row>
    <row r="638" spans="6:8" ht="15.6">
      <c r="F638" s="66"/>
      <c r="G638" s="66"/>
      <c r="H638" s="61"/>
    </row>
    <row r="639" spans="6:8" ht="15.6">
      <c r="F639" s="66"/>
      <c r="G639" s="66"/>
      <c r="H639" s="61"/>
    </row>
    <row r="640" spans="6:8" ht="15.6">
      <c r="F640" s="66"/>
      <c r="G640" s="66"/>
      <c r="H640" s="61"/>
    </row>
    <row r="641" spans="6:8" ht="15.6">
      <c r="F641" s="66"/>
      <c r="G641" s="66"/>
      <c r="H641" s="61"/>
    </row>
    <row r="642" spans="6:8" ht="15.6">
      <c r="F642" s="66"/>
      <c r="G642" s="66"/>
      <c r="H642" s="61"/>
    </row>
    <row r="643" spans="6:8" ht="15.6">
      <c r="F643" s="66"/>
      <c r="G643" s="66"/>
      <c r="H643" s="61"/>
    </row>
    <row r="644" spans="6:8" ht="15.6">
      <c r="F644" s="66"/>
      <c r="G644" s="66"/>
      <c r="H644" s="61"/>
    </row>
    <row r="645" spans="6:8" ht="15.6">
      <c r="F645" s="66"/>
      <c r="G645" s="66"/>
      <c r="H645" s="61"/>
    </row>
    <row r="646" spans="6:8" ht="15.6">
      <c r="F646" s="66"/>
      <c r="G646" s="66"/>
      <c r="H646" s="61"/>
    </row>
    <row r="647" spans="6:8" ht="15.6">
      <c r="F647" s="66"/>
      <c r="G647" s="66"/>
      <c r="H647" s="61"/>
    </row>
    <row r="648" spans="6:8" ht="15.6">
      <c r="F648" s="66"/>
      <c r="G648" s="66"/>
      <c r="H648" s="61"/>
    </row>
    <row r="649" spans="6:8" ht="15.6">
      <c r="F649" s="66"/>
      <c r="G649" s="66"/>
      <c r="H649" s="61"/>
    </row>
    <row r="650" spans="6:8" ht="15.6">
      <c r="F650" s="66"/>
      <c r="G650" s="66"/>
      <c r="H650" s="61"/>
    </row>
    <row r="651" spans="6:8" ht="15.6">
      <c r="F651" s="66"/>
      <c r="G651" s="66"/>
      <c r="H651" s="61"/>
    </row>
    <row r="652" spans="6:8" ht="15.6">
      <c r="F652" s="66"/>
      <c r="G652" s="66"/>
      <c r="H652" s="61"/>
    </row>
    <row r="653" spans="6:8" ht="15.6">
      <c r="F653" s="66"/>
      <c r="G653" s="66"/>
      <c r="H653" s="61"/>
    </row>
    <row r="654" spans="6:8" ht="15.6">
      <c r="F654" s="66"/>
      <c r="G654" s="66"/>
      <c r="H654" s="61"/>
    </row>
    <row r="655" spans="6:8" ht="15.6">
      <c r="F655" s="66"/>
      <c r="G655" s="66"/>
      <c r="H655" s="61"/>
    </row>
    <row r="656" spans="6:8" ht="15.6">
      <c r="F656" s="66"/>
      <c r="G656" s="66"/>
      <c r="H656" s="61"/>
    </row>
    <row r="657" spans="6:8" ht="15.6">
      <c r="F657" s="66"/>
      <c r="G657" s="66"/>
      <c r="H657" s="61"/>
    </row>
    <row r="658" spans="6:8" ht="15.6">
      <c r="F658" s="66"/>
      <c r="G658" s="66"/>
      <c r="H658" s="61"/>
    </row>
    <row r="659" spans="6:8" ht="15.6">
      <c r="F659" s="66"/>
      <c r="G659" s="66"/>
      <c r="H659" s="61"/>
    </row>
    <row r="660" spans="6:8" ht="15.6">
      <c r="F660" s="66"/>
      <c r="G660" s="66"/>
      <c r="H660" s="61"/>
    </row>
    <row r="661" spans="6:8" ht="15.6">
      <c r="F661" s="66"/>
      <c r="G661" s="66"/>
      <c r="H661" s="61"/>
    </row>
    <row r="662" spans="6:8" ht="15.6">
      <c r="F662" s="66"/>
      <c r="G662" s="66"/>
      <c r="H662" s="61"/>
    </row>
    <row r="663" spans="6:8" ht="15.6">
      <c r="F663" s="66"/>
      <c r="G663" s="66"/>
      <c r="H663" s="61"/>
    </row>
    <row r="664" spans="6:8" ht="15.6">
      <c r="F664" s="66"/>
      <c r="G664" s="66"/>
      <c r="H664" s="61"/>
    </row>
    <row r="665" spans="6:8" ht="15.6">
      <c r="F665" s="66"/>
      <c r="G665" s="66"/>
      <c r="H665" s="61"/>
    </row>
    <row r="666" spans="6:8" ht="15.6">
      <c r="F666" s="66"/>
      <c r="G666" s="66"/>
      <c r="H666" s="61"/>
    </row>
    <row r="667" spans="6:8" ht="15.6">
      <c r="F667" s="66"/>
      <c r="G667" s="66"/>
      <c r="H667" s="61"/>
    </row>
    <row r="668" spans="6:8" ht="15.6">
      <c r="F668" s="66"/>
      <c r="G668" s="66"/>
      <c r="H668" s="61"/>
    </row>
    <row r="669" spans="6:8" ht="15.6">
      <c r="F669" s="66"/>
      <c r="G669" s="66"/>
      <c r="H669" s="61"/>
    </row>
    <row r="670" spans="6:8" ht="15.6">
      <c r="F670" s="66"/>
      <c r="G670" s="66"/>
      <c r="H670" s="61"/>
    </row>
    <row r="671" spans="6:8" ht="15.6">
      <c r="F671" s="66"/>
      <c r="G671" s="66"/>
      <c r="H671" s="61"/>
    </row>
    <row r="672" spans="6:8" ht="15.6">
      <c r="F672" s="66"/>
      <c r="G672" s="66"/>
      <c r="H672" s="61"/>
    </row>
    <row r="673" spans="6:8" ht="15.6">
      <c r="F673" s="66"/>
      <c r="G673" s="66"/>
      <c r="H673" s="61"/>
    </row>
    <row r="674" spans="6:8" ht="15.6">
      <c r="F674" s="66"/>
      <c r="G674" s="66"/>
      <c r="H674" s="61"/>
    </row>
    <row r="675" spans="6:8" ht="15.6">
      <c r="F675" s="66"/>
      <c r="G675" s="66"/>
      <c r="H675" s="61"/>
    </row>
    <row r="676" spans="6:8" ht="15.6">
      <c r="F676" s="66"/>
      <c r="G676" s="66"/>
      <c r="H676" s="61"/>
    </row>
    <row r="677" spans="6:8" ht="15.6">
      <c r="F677" s="66"/>
      <c r="G677" s="66"/>
      <c r="H677" s="61"/>
    </row>
    <row r="678" spans="6:8" ht="15.6">
      <c r="F678" s="66"/>
      <c r="G678" s="66"/>
      <c r="H678" s="61"/>
    </row>
    <row r="679" spans="6:8" ht="15.6">
      <c r="F679" s="66"/>
      <c r="G679" s="66"/>
      <c r="H679" s="61"/>
    </row>
    <row r="680" spans="6:8" ht="15.6">
      <c r="F680" s="66"/>
      <c r="G680" s="66"/>
      <c r="H680" s="61"/>
    </row>
    <row r="681" spans="6:8" ht="15.6">
      <c r="F681" s="66"/>
      <c r="G681" s="66"/>
      <c r="H681" s="61"/>
    </row>
    <row r="682" spans="6:8" ht="15.6">
      <c r="F682" s="66"/>
      <c r="G682" s="66"/>
      <c r="H682" s="61"/>
    </row>
    <row r="683" spans="6:8" ht="15.6">
      <c r="F683" s="66"/>
      <c r="G683" s="66"/>
      <c r="H683" s="61"/>
    </row>
    <row r="684" spans="6:8" ht="15.6">
      <c r="F684" s="66"/>
      <c r="G684" s="66"/>
      <c r="H684" s="61"/>
    </row>
    <row r="685" spans="6:8" ht="15.6">
      <c r="F685" s="66"/>
      <c r="G685" s="66"/>
      <c r="H685" s="61"/>
    </row>
    <row r="686" spans="6:8" ht="15.6">
      <c r="F686" s="66"/>
      <c r="G686" s="66"/>
      <c r="H686" s="61"/>
    </row>
    <row r="687" spans="6:8" ht="15.6">
      <c r="F687" s="66"/>
      <c r="G687" s="66"/>
      <c r="H687" s="61"/>
    </row>
    <row r="688" spans="6:8" ht="15.6">
      <c r="F688" s="66"/>
      <c r="G688" s="66"/>
      <c r="H688" s="61"/>
    </row>
    <row r="689" spans="6:8" ht="15.6">
      <c r="F689" s="66"/>
      <c r="G689" s="66"/>
      <c r="H689" s="61"/>
    </row>
    <row r="690" spans="6:8" ht="15.6">
      <c r="F690" s="66"/>
      <c r="G690" s="66"/>
      <c r="H690" s="61"/>
    </row>
    <row r="691" spans="6:8" ht="15.6">
      <c r="F691" s="66"/>
      <c r="G691" s="66"/>
      <c r="H691" s="61"/>
    </row>
    <row r="692" spans="6:8" ht="15.6">
      <c r="F692" s="66"/>
      <c r="G692" s="66"/>
      <c r="H692" s="61"/>
    </row>
    <row r="693" spans="6:8" ht="15.6">
      <c r="F693" s="66"/>
      <c r="G693" s="66"/>
      <c r="H693" s="61"/>
    </row>
    <row r="694" spans="6:8" ht="15.6">
      <c r="F694" s="66"/>
      <c r="G694" s="66"/>
      <c r="H694" s="61"/>
    </row>
    <row r="695" spans="6:8" ht="15.6">
      <c r="F695" s="66"/>
      <c r="G695" s="66"/>
      <c r="H695" s="61"/>
    </row>
    <row r="696" spans="6:8" ht="15.6">
      <c r="F696" s="66"/>
      <c r="G696" s="66"/>
      <c r="H696" s="61"/>
    </row>
    <row r="697" spans="6:8" ht="15.6">
      <c r="F697" s="66"/>
      <c r="G697" s="66"/>
      <c r="H697" s="61"/>
    </row>
    <row r="698" spans="6:8" ht="15.6">
      <c r="F698" s="66"/>
      <c r="G698" s="66"/>
      <c r="H698" s="61"/>
    </row>
    <row r="699" spans="6:8" ht="15.6">
      <c r="F699" s="66"/>
      <c r="G699" s="66"/>
      <c r="H699" s="61"/>
    </row>
    <row r="700" spans="6:8" ht="15.6">
      <c r="F700" s="66"/>
      <c r="G700" s="66"/>
      <c r="H700" s="61"/>
    </row>
    <row r="701" spans="6:8" ht="15.6">
      <c r="F701" s="66"/>
      <c r="G701" s="66"/>
      <c r="H701" s="61"/>
    </row>
    <row r="702" spans="6:8" ht="15.6">
      <c r="F702" s="66"/>
      <c r="G702" s="66"/>
      <c r="H702" s="61"/>
    </row>
    <row r="703" spans="6:8" ht="15.6">
      <c r="F703" s="66"/>
      <c r="G703" s="66"/>
      <c r="H703" s="61"/>
    </row>
    <row r="704" spans="6:8" ht="15.6">
      <c r="F704" s="66"/>
      <c r="G704" s="66"/>
      <c r="H704" s="61"/>
    </row>
    <row r="705" spans="6:8" ht="15.6">
      <c r="F705" s="66"/>
      <c r="G705" s="66"/>
      <c r="H705" s="61"/>
    </row>
    <row r="706" spans="6:8" ht="15.6">
      <c r="F706" s="66"/>
      <c r="G706" s="66"/>
      <c r="H706" s="61"/>
    </row>
    <row r="707" spans="6:8" ht="15.6">
      <c r="F707" s="66"/>
      <c r="G707" s="66"/>
      <c r="H707" s="61"/>
    </row>
    <row r="708" spans="6:8" ht="15.6">
      <c r="F708" s="66"/>
      <c r="G708" s="66"/>
      <c r="H708" s="61"/>
    </row>
    <row r="709" spans="6:8" ht="15.6">
      <c r="F709" s="66"/>
      <c r="G709" s="66"/>
      <c r="H709" s="61"/>
    </row>
    <row r="710" spans="6:8" ht="15.6">
      <c r="F710" s="66"/>
      <c r="G710" s="66"/>
      <c r="H710" s="61"/>
    </row>
    <row r="711" spans="6:8" ht="15.6">
      <c r="F711" s="66"/>
      <c r="G711" s="66"/>
      <c r="H711" s="61"/>
    </row>
    <row r="712" spans="6:8" ht="15.6">
      <c r="F712" s="66"/>
      <c r="G712" s="66"/>
      <c r="H712" s="61"/>
    </row>
    <row r="713" spans="6:8" ht="15.6">
      <c r="F713" s="66"/>
      <c r="G713" s="66"/>
      <c r="H713" s="61"/>
    </row>
    <row r="714" spans="6:8" ht="15.6">
      <c r="F714" s="66"/>
      <c r="G714" s="66"/>
      <c r="H714" s="61"/>
    </row>
    <row r="715" spans="6:8" ht="15.6">
      <c r="F715" s="66"/>
      <c r="G715" s="66"/>
      <c r="H715" s="61"/>
    </row>
    <row r="716" spans="6:8" ht="15.6">
      <c r="F716" s="66"/>
      <c r="G716" s="66"/>
      <c r="H716" s="61"/>
    </row>
    <row r="717" spans="6:8" ht="15.6">
      <c r="F717" s="66"/>
      <c r="G717" s="66"/>
      <c r="H717" s="61"/>
    </row>
    <row r="718" spans="6:8" ht="15.6">
      <c r="F718" s="66"/>
      <c r="G718" s="66"/>
      <c r="H718" s="61"/>
    </row>
    <row r="719" spans="6:8" ht="15.6">
      <c r="F719" s="66"/>
      <c r="G719" s="66"/>
      <c r="H719" s="61"/>
    </row>
    <row r="720" spans="6:8" ht="15.6">
      <c r="F720" s="66"/>
      <c r="G720" s="66"/>
      <c r="H720" s="61"/>
    </row>
    <row r="721" spans="6:8" ht="15.6">
      <c r="F721" s="66"/>
      <c r="G721" s="66"/>
      <c r="H721" s="61"/>
    </row>
    <row r="722" spans="6:8" ht="15.6">
      <c r="F722" s="66"/>
      <c r="G722" s="66"/>
      <c r="H722" s="61"/>
    </row>
    <row r="723" spans="6:8" ht="15.6">
      <c r="F723" s="66"/>
      <c r="G723" s="66"/>
      <c r="H723" s="61"/>
    </row>
    <row r="724" spans="6:8" ht="15.6">
      <c r="F724" s="66"/>
      <c r="G724" s="66"/>
      <c r="H724" s="61"/>
    </row>
    <row r="725" spans="6:8" ht="15.6">
      <c r="F725" s="66"/>
      <c r="G725" s="66"/>
      <c r="H725" s="61"/>
    </row>
    <row r="726" spans="6:8" ht="15.6">
      <c r="F726" s="66"/>
      <c r="G726" s="66"/>
      <c r="H726" s="61"/>
    </row>
    <row r="727" spans="6:8" ht="15.6">
      <c r="F727" s="66"/>
      <c r="G727" s="66"/>
      <c r="H727" s="61"/>
    </row>
    <row r="728" spans="6:8" ht="15.6">
      <c r="F728" s="66"/>
      <c r="G728" s="66"/>
      <c r="H728" s="61"/>
    </row>
    <row r="729" spans="6:8" ht="15.6">
      <c r="F729" s="66"/>
      <c r="G729" s="66"/>
      <c r="H729" s="61"/>
    </row>
    <row r="730" spans="6:8" ht="15.6">
      <c r="F730" s="66"/>
      <c r="G730" s="66"/>
      <c r="H730" s="61"/>
    </row>
    <row r="731" spans="6:8" ht="15.6">
      <c r="F731" s="66"/>
      <c r="G731" s="66"/>
      <c r="H731" s="61"/>
    </row>
    <row r="732" spans="6:8" ht="15.6">
      <c r="F732" s="66"/>
      <c r="G732" s="66"/>
      <c r="H732" s="61"/>
    </row>
    <row r="733" spans="6:8" ht="15.6">
      <c r="F733" s="66"/>
      <c r="G733" s="66"/>
      <c r="H733" s="61"/>
    </row>
    <row r="734" spans="6:8" ht="15.6">
      <c r="F734" s="66"/>
      <c r="G734" s="66"/>
      <c r="H734" s="61"/>
    </row>
    <row r="735" spans="6:8" ht="15.6">
      <c r="F735" s="66"/>
      <c r="G735" s="66"/>
      <c r="H735" s="61"/>
    </row>
    <row r="736" spans="6:8" ht="15.6">
      <c r="F736" s="66"/>
      <c r="G736" s="66"/>
      <c r="H736" s="61"/>
    </row>
    <row r="737" spans="6:8" ht="15.6">
      <c r="F737" s="66"/>
      <c r="G737" s="66"/>
      <c r="H737" s="61"/>
    </row>
    <row r="738" spans="6:8" ht="15.6">
      <c r="F738" s="66"/>
      <c r="G738" s="66"/>
      <c r="H738" s="61"/>
    </row>
    <row r="739" spans="6:8" ht="15.6">
      <c r="F739" s="66"/>
      <c r="G739" s="66"/>
      <c r="H739" s="61"/>
    </row>
    <row r="740" spans="6:8" ht="15.6">
      <c r="F740" s="66"/>
      <c r="G740" s="66"/>
      <c r="H740" s="61"/>
    </row>
    <row r="741" spans="6:8" ht="15.6">
      <c r="F741" s="66"/>
      <c r="G741" s="66"/>
      <c r="H741" s="61"/>
    </row>
    <row r="742" spans="6:8" ht="15.6">
      <c r="F742" s="66"/>
      <c r="G742" s="66"/>
      <c r="H742" s="61"/>
    </row>
    <row r="743" spans="6:8" ht="15.6">
      <c r="F743" s="66"/>
      <c r="G743" s="66"/>
      <c r="H743" s="61"/>
    </row>
    <row r="744" spans="6:8" ht="15.6">
      <c r="F744" s="66"/>
      <c r="G744" s="66"/>
      <c r="H744" s="61"/>
    </row>
    <row r="745" spans="6:8" ht="15.6">
      <c r="F745" s="66"/>
      <c r="G745" s="66"/>
      <c r="H745" s="61"/>
    </row>
    <row r="746" spans="6:8" ht="15.6">
      <c r="F746" s="66"/>
      <c r="G746" s="66"/>
      <c r="H746" s="61"/>
    </row>
    <row r="747" spans="6:8" ht="15.6">
      <c r="F747" s="66"/>
      <c r="G747" s="66"/>
      <c r="H747" s="61"/>
    </row>
    <row r="748" spans="6:8" ht="15.6">
      <c r="F748" s="66"/>
      <c r="G748" s="66"/>
      <c r="H748" s="61"/>
    </row>
    <row r="749" spans="6:8" ht="15.6">
      <c r="F749" s="66"/>
      <c r="G749" s="66"/>
      <c r="H749" s="61"/>
    </row>
    <row r="750" spans="6:8" ht="15.6">
      <c r="F750" s="66"/>
      <c r="G750" s="66"/>
      <c r="H750" s="61"/>
    </row>
    <row r="751" spans="6:8" ht="15.6">
      <c r="F751" s="66"/>
      <c r="G751" s="66"/>
      <c r="H751" s="61"/>
    </row>
    <row r="752" spans="6:8" ht="15.6">
      <c r="F752" s="66"/>
      <c r="G752" s="66"/>
      <c r="H752" s="61"/>
    </row>
    <row r="753" spans="6:8" ht="15.6">
      <c r="F753" s="66"/>
      <c r="G753" s="66"/>
      <c r="H753" s="61"/>
    </row>
    <row r="754" spans="6:8" ht="15.6">
      <c r="F754" s="66"/>
      <c r="G754" s="66"/>
      <c r="H754" s="61"/>
    </row>
    <row r="755" spans="6:8" ht="15.6">
      <c r="F755" s="66"/>
      <c r="G755" s="66"/>
      <c r="H755" s="61"/>
    </row>
    <row r="756" spans="6:8" ht="15.6">
      <c r="F756" s="66"/>
      <c r="G756" s="66"/>
      <c r="H756" s="61"/>
    </row>
    <row r="757" spans="6:8" ht="15.6">
      <c r="F757" s="66"/>
      <c r="G757" s="66"/>
      <c r="H757" s="61"/>
    </row>
    <row r="758" spans="6:8" ht="15.6">
      <c r="F758" s="66"/>
      <c r="G758" s="66"/>
      <c r="H758" s="61"/>
    </row>
    <row r="759" spans="6:8" ht="15.6">
      <c r="F759" s="66"/>
      <c r="G759" s="66"/>
      <c r="H759" s="61"/>
    </row>
    <row r="760" spans="6:8" ht="15.6">
      <c r="F760" s="66"/>
      <c r="G760" s="66"/>
      <c r="H760" s="61"/>
    </row>
    <row r="761" spans="6:8" ht="15.6">
      <c r="F761" s="66"/>
      <c r="G761" s="66"/>
      <c r="H761" s="61"/>
    </row>
    <row r="762" spans="6:8" ht="15.6">
      <c r="F762" s="66"/>
      <c r="G762" s="66"/>
      <c r="H762" s="61"/>
    </row>
    <row r="763" spans="6:8" ht="15.6">
      <c r="F763" s="66"/>
      <c r="G763" s="66"/>
      <c r="H763" s="61"/>
    </row>
    <row r="764" spans="6:8" ht="15.6">
      <c r="F764" s="66"/>
      <c r="G764" s="66"/>
      <c r="H764" s="61"/>
    </row>
    <row r="765" spans="6:8" ht="15.6">
      <c r="F765" s="66"/>
      <c r="G765" s="66"/>
      <c r="H765" s="61"/>
    </row>
    <row r="766" spans="6:8" ht="15.6">
      <c r="F766" s="66"/>
      <c r="G766" s="66"/>
      <c r="H766" s="61"/>
    </row>
    <row r="767" spans="6:8" ht="15.6">
      <c r="F767" s="66"/>
      <c r="G767" s="66"/>
      <c r="H767" s="61"/>
    </row>
    <row r="768" spans="6:8" ht="15.6">
      <c r="F768" s="66"/>
      <c r="G768" s="66"/>
      <c r="H768" s="61"/>
    </row>
    <row r="769" spans="6:8" ht="15.6">
      <c r="F769" s="66"/>
      <c r="G769" s="66"/>
      <c r="H769" s="61"/>
    </row>
    <row r="770" spans="6:8" ht="15.6">
      <c r="F770" s="66"/>
      <c r="G770" s="66"/>
      <c r="H770" s="61"/>
    </row>
    <row r="771" spans="6:8" ht="15.6">
      <c r="F771" s="66"/>
      <c r="G771" s="66"/>
      <c r="H771" s="61"/>
    </row>
    <row r="772" spans="6:8" ht="15.6">
      <c r="F772" s="66"/>
      <c r="G772" s="66"/>
      <c r="H772" s="61"/>
    </row>
    <row r="773" spans="6:8" ht="15.6">
      <c r="F773" s="66"/>
      <c r="G773" s="66"/>
      <c r="H773" s="61"/>
    </row>
    <row r="774" spans="6:8" ht="15.6">
      <c r="F774" s="66"/>
      <c r="G774" s="66"/>
      <c r="H774" s="61"/>
    </row>
    <row r="775" spans="6:8" ht="15.6">
      <c r="F775" s="66"/>
      <c r="G775" s="66"/>
      <c r="H775" s="61"/>
    </row>
    <row r="776" spans="6:8" ht="15.6">
      <c r="F776" s="66"/>
      <c r="G776" s="66"/>
      <c r="H776" s="61"/>
    </row>
    <row r="777" spans="6:8" ht="15.6">
      <c r="F777" s="66"/>
      <c r="G777" s="66"/>
      <c r="H777" s="61"/>
    </row>
    <row r="778" spans="6:8" ht="15.6">
      <c r="F778" s="66"/>
      <c r="G778" s="66"/>
      <c r="H778" s="61"/>
    </row>
    <row r="779" spans="6:8" ht="15.6">
      <c r="F779" s="66"/>
      <c r="G779" s="66"/>
      <c r="H779" s="61"/>
    </row>
    <row r="780" spans="6:8" ht="15.6">
      <c r="F780" s="66"/>
      <c r="G780" s="66"/>
      <c r="H780" s="61"/>
    </row>
    <row r="781" spans="6:8" ht="15.6">
      <c r="F781" s="66"/>
      <c r="G781" s="66"/>
      <c r="H781" s="61"/>
    </row>
    <row r="782" spans="6:8" ht="15.6">
      <c r="F782" s="66"/>
      <c r="G782" s="66"/>
      <c r="H782" s="61"/>
    </row>
    <row r="783" spans="6:8" ht="15.6">
      <c r="F783" s="66"/>
      <c r="G783" s="66"/>
      <c r="H783" s="61"/>
    </row>
    <row r="784" spans="6:8" ht="15.6">
      <c r="F784" s="66"/>
      <c r="G784" s="66"/>
      <c r="H784" s="61"/>
    </row>
    <row r="785" spans="6:8" ht="15.6">
      <c r="F785" s="66"/>
      <c r="G785" s="66"/>
      <c r="H785" s="61"/>
    </row>
    <row r="786" spans="6:8" ht="15.6">
      <c r="F786" s="66"/>
      <c r="G786" s="66"/>
      <c r="H786" s="61"/>
    </row>
    <row r="787" spans="6:8" ht="15.6">
      <c r="F787" s="66"/>
      <c r="G787" s="66"/>
      <c r="H787" s="61"/>
    </row>
    <row r="788" spans="6:8" ht="15.6">
      <c r="F788" s="66"/>
      <c r="G788" s="66"/>
      <c r="H788" s="61"/>
    </row>
    <row r="789" spans="6:8" ht="15.6">
      <c r="F789" s="66"/>
      <c r="G789" s="66"/>
      <c r="H789" s="61"/>
    </row>
    <row r="790" spans="6:8" ht="15.6">
      <c r="F790" s="66"/>
      <c r="G790" s="66"/>
      <c r="H790" s="61"/>
    </row>
    <row r="791" spans="6:8" ht="15.6">
      <c r="F791" s="66"/>
      <c r="G791" s="66"/>
      <c r="H791" s="61"/>
    </row>
    <row r="792" spans="6:8" ht="15.6">
      <c r="F792" s="66"/>
      <c r="G792" s="66"/>
      <c r="H792" s="61"/>
    </row>
    <row r="793" spans="6:8" ht="15.6">
      <c r="F793" s="66"/>
      <c r="G793" s="66"/>
      <c r="H793" s="61"/>
    </row>
    <row r="794" spans="6:8" ht="15.6">
      <c r="F794" s="66"/>
      <c r="G794" s="66"/>
      <c r="H794" s="61"/>
    </row>
    <row r="795" spans="6:8" ht="15.6">
      <c r="F795" s="66"/>
      <c r="G795" s="66"/>
      <c r="H795" s="61"/>
    </row>
    <row r="796" spans="6:8" ht="15.6">
      <c r="F796" s="66"/>
      <c r="G796" s="66"/>
      <c r="H796" s="61"/>
    </row>
    <row r="797" spans="6:8" ht="15.6">
      <c r="F797" s="66"/>
      <c r="G797" s="66"/>
      <c r="H797" s="61"/>
    </row>
    <row r="798" spans="6:8" ht="15.6">
      <c r="F798" s="66"/>
      <c r="G798" s="66"/>
      <c r="H798" s="61"/>
    </row>
    <row r="799" spans="6:8" ht="15.6">
      <c r="F799" s="66"/>
      <c r="G799" s="66"/>
      <c r="H799" s="61"/>
    </row>
    <row r="800" spans="6:8" ht="15.6">
      <c r="F800" s="66"/>
      <c r="G800" s="66"/>
      <c r="H800" s="61"/>
    </row>
    <row r="801" spans="6:8" ht="15.6">
      <c r="F801" s="66"/>
      <c r="G801" s="66"/>
      <c r="H801" s="61"/>
    </row>
    <row r="802" spans="6:8" ht="15.6">
      <c r="F802" s="66"/>
      <c r="G802" s="66"/>
      <c r="H802" s="61"/>
    </row>
    <row r="803" spans="6:8" ht="15.6">
      <c r="F803" s="66"/>
      <c r="G803" s="66"/>
      <c r="H803" s="61"/>
    </row>
    <row r="804" spans="6:8" ht="15.6">
      <c r="F804" s="66"/>
      <c r="G804" s="66"/>
      <c r="H804" s="61"/>
    </row>
    <row r="805" spans="6:8" ht="15.6">
      <c r="F805" s="66"/>
      <c r="G805" s="66"/>
      <c r="H805" s="61"/>
    </row>
    <row r="806" spans="6:8" ht="15.6">
      <c r="F806" s="66"/>
      <c r="G806" s="66"/>
      <c r="H806" s="61"/>
    </row>
    <row r="807" spans="6:8" ht="15.6">
      <c r="F807" s="66"/>
      <c r="G807" s="66"/>
      <c r="H807" s="61"/>
    </row>
    <row r="808" spans="6:8" ht="15.6">
      <c r="F808" s="66"/>
      <c r="G808" s="66"/>
      <c r="H808" s="61"/>
    </row>
    <row r="809" spans="6:8" ht="15.6">
      <c r="F809" s="66"/>
      <c r="G809" s="66"/>
      <c r="H809" s="61"/>
    </row>
    <row r="810" spans="6:8" ht="15.6">
      <c r="F810" s="66"/>
      <c r="G810" s="66"/>
      <c r="H810" s="61"/>
    </row>
    <row r="811" spans="6:8" ht="15.6">
      <c r="F811" s="66"/>
      <c r="G811" s="66"/>
      <c r="H811" s="61"/>
    </row>
    <row r="812" spans="6:8" ht="15.6">
      <c r="F812" s="66"/>
      <c r="G812" s="66"/>
      <c r="H812" s="61"/>
    </row>
    <row r="813" spans="6:8" ht="15.6">
      <c r="F813" s="66"/>
      <c r="G813" s="66"/>
      <c r="H813" s="61"/>
    </row>
    <row r="814" spans="6:8" ht="15.6">
      <c r="F814" s="66"/>
      <c r="G814" s="66"/>
      <c r="H814" s="61"/>
    </row>
    <row r="815" spans="6:8" ht="15.6">
      <c r="F815" s="66"/>
      <c r="G815" s="66"/>
      <c r="H815" s="61"/>
    </row>
    <row r="816" spans="6:8" ht="15.6">
      <c r="F816" s="66"/>
      <c r="G816" s="66"/>
      <c r="H816" s="61"/>
    </row>
    <row r="817" spans="6:8" ht="15.6">
      <c r="F817" s="66"/>
      <c r="G817" s="66"/>
      <c r="H817" s="61"/>
    </row>
    <row r="818" spans="6:8" ht="15.6">
      <c r="F818" s="66"/>
      <c r="G818" s="66"/>
      <c r="H818" s="61"/>
    </row>
    <row r="819" spans="6:8" ht="15.6">
      <c r="F819" s="66"/>
      <c r="G819" s="66"/>
      <c r="H819" s="61"/>
    </row>
    <row r="820" spans="6:8" ht="15.6">
      <c r="F820" s="66"/>
      <c r="G820" s="66"/>
      <c r="H820" s="61"/>
    </row>
    <row r="821" spans="6:8" ht="15.6">
      <c r="F821" s="66"/>
      <c r="G821" s="66"/>
      <c r="H821" s="61"/>
    </row>
    <row r="822" spans="6:8" ht="15.6">
      <c r="F822" s="66"/>
      <c r="G822" s="66"/>
      <c r="H822" s="61"/>
    </row>
    <row r="823" spans="6:8" ht="15.6">
      <c r="F823" s="66"/>
      <c r="G823" s="66"/>
      <c r="H823" s="61"/>
    </row>
    <row r="824" spans="6:8" ht="15.6">
      <c r="F824" s="66"/>
      <c r="G824" s="66"/>
      <c r="H824" s="61"/>
    </row>
    <row r="825" spans="6:8" ht="15.6">
      <c r="F825" s="66"/>
      <c r="G825" s="66"/>
      <c r="H825" s="61"/>
    </row>
    <row r="826" spans="6:8" ht="15.6">
      <c r="F826" s="66"/>
      <c r="G826" s="66"/>
      <c r="H826" s="61"/>
    </row>
    <row r="827" spans="6:8" ht="15.6">
      <c r="F827" s="66"/>
      <c r="G827" s="66"/>
      <c r="H827" s="61"/>
    </row>
    <row r="828" spans="6:8" ht="15.6">
      <c r="F828" s="66"/>
      <c r="G828" s="66"/>
      <c r="H828" s="61"/>
    </row>
    <row r="829" spans="6:8" ht="15.6">
      <c r="F829" s="66"/>
      <c r="G829" s="66"/>
      <c r="H829" s="61"/>
    </row>
    <row r="830" spans="6:8" ht="15.6">
      <c r="F830" s="66"/>
      <c r="G830" s="66"/>
      <c r="H830" s="61"/>
    </row>
    <row r="831" spans="6:8" ht="15.6">
      <c r="F831" s="66"/>
      <c r="G831" s="66"/>
      <c r="H831" s="61"/>
    </row>
    <row r="832" spans="6:8" ht="15.6">
      <c r="F832" s="66"/>
      <c r="G832" s="66"/>
      <c r="H832" s="61"/>
    </row>
    <row r="833" spans="6:8" ht="15.6">
      <c r="F833" s="66"/>
      <c r="G833" s="66"/>
      <c r="H833" s="61"/>
    </row>
    <row r="834" spans="6:8" ht="15.6">
      <c r="F834" s="66"/>
      <c r="G834" s="66"/>
      <c r="H834" s="61"/>
    </row>
    <row r="835" spans="6:8" ht="15.6">
      <c r="F835" s="66"/>
      <c r="G835" s="66"/>
      <c r="H835" s="61"/>
    </row>
    <row r="836" spans="6:8" ht="15.6">
      <c r="F836" s="66"/>
      <c r="G836" s="66"/>
      <c r="H836" s="61"/>
    </row>
    <row r="837" spans="6:8" ht="15.6">
      <c r="F837" s="66"/>
      <c r="G837" s="66"/>
      <c r="H837" s="61"/>
    </row>
    <row r="838" spans="6:8" ht="15.6">
      <c r="F838" s="66"/>
      <c r="G838" s="66"/>
      <c r="H838" s="61"/>
    </row>
    <row r="839" spans="6:8" ht="15.6">
      <c r="F839" s="66"/>
      <c r="G839" s="66"/>
      <c r="H839" s="61"/>
    </row>
    <row r="840" spans="6:8" ht="15.6">
      <c r="F840" s="66"/>
      <c r="G840" s="66"/>
      <c r="H840" s="61"/>
    </row>
    <row r="841" spans="6:8" ht="15.6">
      <c r="F841" s="66"/>
      <c r="G841" s="66"/>
      <c r="H841" s="61"/>
    </row>
    <row r="842" spans="6:8" ht="15.6">
      <c r="F842" s="66"/>
      <c r="G842" s="66"/>
      <c r="H842" s="61"/>
    </row>
    <row r="843" spans="6:8" ht="15.6">
      <c r="F843" s="66"/>
      <c r="G843" s="66"/>
      <c r="H843" s="61"/>
    </row>
    <row r="844" spans="6:8" ht="15.6">
      <c r="F844" s="66"/>
      <c r="G844" s="66"/>
      <c r="H844" s="61"/>
    </row>
    <row r="845" spans="6:8" ht="15.6">
      <c r="F845" s="66"/>
      <c r="G845" s="66"/>
      <c r="H845" s="61"/>
    </row>
    <row r="846" spans="6:8" ht="15.6">
      <c r="F846" s="66"/>
      <c r="G846" s="66"/>
      <c r="H846" s="61"/>
    </row>
    <row r="847" spans="6:8" ht="15.6">
      <c r="F847" s="66"/>
      <c r="G847" s="66"/>
      <c r="H847" s="61"/>
    </row>
    <row r="848" spans="6:8" ht="15.6">
      <c r="F848" s="66"/>
      <c r="G848" s="66"/>
      <c r="H848" s="61"/>
    </row>
    <row r="849" spans="6:8" ht="15.6">
      <c r="F849" s="66"/>
      <c r="G849" s="66"/>
      <c r="H849" s="61"/>
    </row>
    <row r="850" spans="6:8" ht="15.6">
      <c r="F850" s="66"/>
      <c r="G850" s="66"/>
      <c r="H850" s="61"/>
    </row>
    <row r="851" spans="6:8" ht="15.6">
      <c r="F851" s="66"/>
      <c r="G851" s="66"/>
      <c r="H851" s="61"/>
    </row>
    <row r="852" spans="6:8" ht="15.6">
      <c r="F852" s="66"/>
      <c r="G852" s="66"/>
      <c r="H852" s="61"/>
    </row>
    <row r="853" spans="6:8" ht="15.6">
      <c r="F853" s="66"/>
      <c r="G853" s="66"/>
      <c r="H853" s="61"/>
    </row>
    <row r="854" spans="6:8" ht="15.6">
      <c r="F854" s="66"/>
      <c r="G854" s="66"/>
      <c r="H854" s="61"/>
    </row>
    <row r="855" spans="6:8" ht="15.6">
      <c r="F855" s="66"/>
      <c r="G855" s="66"/>
      <c r="H855" s="61"/>
    </row>
    <row r="856" spans="6:8" ht="15.6">
      <c r="F856" s="66"/>
      <c r="G856" s="66"/>
      <c r="H856" s="61"/>
    </row>
    <row r="857" spans="6:8" ht="15.6">
      <c r="F857" s="66"/>
      <c r="G857" s="66"/>
      <c r="H857" s="61"/>
    </row>
    <row r="858" spans="6:8" ht="15.6">
      <c r="F858" s="66"/>
      <c r="G858" s="66"/>
      <c r="H858" s="61"/>
    </row>
    <row r="859" spans="6:8" ht="15.6">
      <c r="F859" s="66"/>
      <c r="G859" s="66"/>
      <c r="H859" s="61"/>
    </row>
    <row r="860" spans="6:8" ht="15.6">
      <c r="F860" s="66"/>
      <c r="G860" s="66"/>
      <c r="H860" s="61"/>
    </row>
    <row r="861" spans="6:8" ht="15.6">
      <c r="F861" s="66"/>
      <c r="G861" s="66"/>
      <c r="H861" s="61"/>
    </row>
    <row r="862" spans="6:8" ht="15.6">
      <c r="F862" s="66"/>
      <c r="G862" s="66"/>
      <c r="H862" s="61"/>
    </row>
    <row r="863" spans="6:8" ht="15.6">
      <c r="F863" s="66"/>
      <c r="G863" s="66"/>
      <c r="H863" s="61"/>
    </row>
    <row r="864" spans="6:8" ht="15.6">
      <c r="F864" s="66"/>
      <c r="G864" s="66"/>
      <c r="H864" s="61"/>
    </row>
    <row r="865" spans="6:8" ht="15.6">
      <c r="F865" s="66"/>
      <c r="G865" s="66"/>
      <c r="H865" s="61"/>
    </row>
    <row r="866" spans="6:8" ht="15.6">
      <c r="F866" s="66"/>
      <c r="G866" s="66"/>
      <c r="H866" s="61"/>
    </row>
    <row r="867" spans="6:8" ht="15.6">
      <c r="F867" s="66"/>
      <c r="G867" s="66"/>
      <c r="H867" s="61"/>
    </row>
    <row r="868" spans="6:8" ht="15.6">
      <c r="F868" s="66"/>
      <c r="G868" s="66"/>
      <c r="H868" s="61"/>
    </row>
    <row r="869" spans="6:8" ht="15.6">
      <c r="F869" s="66"/>
      <c r="G869" s="66"/>
      <c r="H869" s="61"/>
    </row>
    <row r="870" spans="6:8" ht="15.6">
      <c r="F870" s="66"/>
      <c r="G870" s="66"/>
      <c r="H870" s="61"/>
    </row>
    <row r="871" spans="6:8" ht="15.6">
      <c r="F871" s="66"/>
      <c r="G871" s="66"/>
      <c r="H871" s="61"/>
    </row>
    <row r="872" spans="6:8" ht="15.6">
      <c r="F872" s="66"/>
      <c r="G872" s="66"/>
      <c r="H872" s="61"/>
    </row>
    <row r="873" spans="6:8" ht="15.6">
      <c r="F873" s="66"/>
      <c r="G873" s="66"/>
      <c r="H873" s="61"/>
    </row>
    <row r="874" spans="6:8" ht="15.6">
      <c r="F874" s="66"/>
      <c r="G874" s="66"/>
      <c r="H874" s="61"/>
    </row>
    <row r="875" spans="6:8" ht="15.6">
      <c r="F875" s="66"/>
      <c r="G875" s="66"/>
      <c r="H875" s="61"/>
    </row>
    <row r="876" spans="6:8" ht="15.6">
      <c r="F876" s="66"/>
      <c r="G876" s="66"/>
      <c r="H876" s="61"/>
    </row>
    <row r="877" spans="6:8" ht="15.6">
      <c r="F877" s="66"/>
      <c r="G877" s="66"/>
      <c r="H877" s="61"/>
    </row>
    <row r="878" spans="6:8" ht="15.6">
      <c r="F878" s="66"/>
      <c r="G878" s="66"/>
      <c r="H878" s="61"/>
    </row>
    <row r="879" spans="6:8" ht="15.6">
      <c r="F879" s="66"/>
      <c r="G879" s="66"/>
      <c r="H879" s="61"/>
    </row>
    <row r="880" spans="6:8" ht="15.6">
      <c r="F880" s="66"/>
      <c r="G880" s="66"/>
      <c r="H880" s="61"/>
    </row>
    <row r="881" spans="6:8" ht="15.6">
      <c r="F881" s="66"/>
      <c r="G881" s="66"/>
      <c r="H881" s="61"/>
    </row>
    <row r="882" spans="6:8" ht="15.6">
      <c r="F882" s="66"/>
      <c r="G882" s="66"/>
      <c r="H882" s="61"/>
    </row>
    <row r="883" spans="6:8" ht="15.6">
      <c r="F883" s="66"/>
      <c r="G883" s="66"/>
      <c r="H883" s="61"/>
    </row>
    <row r="884" spans="6:8" ht="15.6">
      <c r="F884" s="66"/>
      <c r="G884" s="66"/>
      <c r="H884" s="61"/>
    </row>
    <row r="885" spans="6:8" ht="15.6">
      <c r="F885" s="66"/>
      <c r="G885" s="66"/>
      <c r="H885" s="61"/>
    </row>
    <row r="886" spans="6:8" ht="15.6">
      <c r="F886" s="66"/>
      <c r="G886" s="66"/>
      <c r="H886" s="61"/>
    </row>
    <row r="887" spans="6:8" ht="15.6">
      <c r="F887" s="66"/>
      <c r="G887" s="66"/>
      <c r="H887" s="61"/>
    </row>
    <row r="888" spans="6:8" ht="15.6">
      <c r="F888" s="66"/>
      <c r="G888" s="66"/>
      <c r="H888" s="61"/>
    </row>
    <row r="889" spans="6:8" ht="15.6">
      <c r="F889" s="66"/>
      <c r="G889" s="66"/>
      <c r="H889" s="61"/>
    </row>
    <row r="890" spans="6:8" ht="15.6">
      <c r="F890" s="66"/>
      <c r="G890" s="66"/>
      <c r="H890" s="61"/>
    </row>
    <row r="891" spans="6:8" ht="15.6">
      <c r="F891" s="66"/>
      <c r="G891" s="66"/>
      <c r="H891" s="61"/>
    </row>
    <row r="892" spans="6:8" ht="15.6">
      <c r="F892" s="66"/>
      <c r="G892" s="66"/>
      <c r="H892" s="61"/>
    </row>
    <row r="893" spans="6:8" ht="15.6">
      <c r="F893" s="66"/>
      <c r="G893" s="66"/>
      <c r="H893" s="61"/>
    </row>
    <row r="894" spans="6:8" ht="15.6">
      <c r="F894" s="66"/>
      <c r="G894" s="66"/>
      <c r="H894" s="61"/>
    </row>
    <row r="895" spans="6:8" ht="15.6">
      <c r="F895" s="66"/>
      <c r="G895" s="66"/>
      <c r="H895" s="61"/>
    </row>
    <row r="896" spans="6:8" ht="15.6">
      <c r="F896" s="66"/>
      <c r="G896" s="66"/>
      <c r="H896" s="61"/>
    </row>
    <row r="897" spans="6:8" ht="15.6">
      <c r="F897" s="66"/>
      <c r="G897" s="66"/>
      <c r="H897" s="61"/>
    </row>
    <row r="898" spans="6:8" ht="15.6">
      <c r="F898" s="66"/>
      <c r="G898" s="66"/>
      <c r="H898" s="61"/>
    </row>
    <row r="899" spans="6:8" ht="15.6">
      <c r="F899" s="66"/>
      <c r="G899" s="66"/>
      <c r="H899" s="61"/>
    </row>
    <row r="900" spans="6:8" ht="15.6">
      <c r="F900" s="66"/>
      <c r="G900" s="66"/>
      <c r="H900" s="61"/>
    </row>
    <row r="901" spans="6:8" ht="15.6">
      <c r="F901" s="66"/>
      <c r="G901" s="66"/>
      <c r="H901" s="61"/>
    </row>
    <row r="902" spans="6:8" ht="15.6">
      <c r="F902" s="66"/>
      <c r="G902" s="66"/>
      <c r="H902" s="61"/>
    </row>
    <row r="903" spans="6:8" ht="15.6">
      <c r="F903" s="66"/>
      <c r="G903" s="66"/>
      <c r="H903" s="61"/>
    </row>
    <row r="904" spans="6:8" ht="15.6">
      <c r="F904" s="66"/>
      <c r="G904" s="66"/>
      <c r="H904" s="61"/>
    </row>
    <row r="905" spans="6:8" ht="15.6">
      <c r="F905" s="66"/>
      <c r="G905" s="66"/>
      <c r="H905" s="61"/>
    </row>
    <row r="906" spans="6:8" ht="15.6">
      <c r="F906" s="66"/>
      <c r="G906" s="66"/>
      <c r="H906" s="61"/>
    </row>
    <row r="907" spans="6:8" ht="15.6">
      <c r="F907" s="66"/>
      <c r="G907" s="66"/>
      <c r="H907" s="61"/>
    </row>
    <row r="908" spans="6:8" ht="15.6">
      <c r="F908" s="66"/>
      <c r="G908" s="66"/>
      <c r="H908" s="61"/>
    </row>
    <row r="909" spans="6:8" ht="15.6">
      <c r="F909" s="66"/>
      <c r="G909" s="66"/>
      <c r="H909" s="61"/>
    </row>
    <row r="910" spans="6:8" ht="15.6">
      <c r="F910" s="66"/>
      <c r="G910" s="66"/>
      <c r="H910" s="61"/>
    </row>
    <row r="911" spans="6:8" ht="15.6">
      <c r="F911" s="66"/>
      <c r="G911" s="66"/>
      <c r="H911" s="61"/>
    </row>
    <row r="912" spans="6:8" ht="15.6">
      <c r="F912" s="66"/>
      <c r="G912" s="66"/>
      <c r="H912" s="61"/>
    </row>
    <row r="913" spans="6:8" ht="15.6">
      <c r="F913" s="66"/>
      <c r="G913" s="66"/>
      <c r="H913" s="61"/>
    </row>
    <row r="914" spans="6:8" ht="15.6">
      <c r="F914" s="66"/>
      <c r="G914" s="66"/>
      <c r="H914" s="61"/>
    </row>
    <row r="915" spans="6:8" ht="15.6">
      <c r="F915" s="66"/>
      <c r="G915" s="66"/>
      <c r="H915" s="61"/>
    </row>
    <row r="916" spans="6:8" ht="15.6">
      <c r="F916" s="66"/>
      <c r="G916" s="66"/>
      <c r="H916" s="61"/>
    </row>
    <row r="917" spans="6:8" ht="15.6">
      <c r="F917" s="66"/>
      <c r="G917" s="66"/>
      <c r="H917" s="61"/>
    </row>
    <row r="918" spans="6:8" ht="15.6">
      <c r="F918" s="66"/>
      <c r="G918" s="66"/>
      <c r="H918" s="61"/>
    </row>
    <row r="919" spans="6:8" ht="15.6">
      <c r="F919" s="66"/>
      <c r="G919" s="66"/>
      <c r="H919" s="61"/>
    </row>
    <row r="920" spans="6:8" ht="15.6">
      <c r="F920" s="66"/>
      <c r="G920" s="66"/>
      <c r="H920" s="61"/>
    </row>
    <row r="921" spans="6:8" ht="15.6">
      <c r="F921" s="66"/>
      <c r="G921" s="66"/>
      <c r="H921" s="61"/>
    </row>
    <row r="922" spans="6:8" ht="15.6">
      <c r="F922" s="66"/>
      <c r="G922" s="66"/>
      <c r="H922" s="61"/>
    </row>
    <row r="923" spans="6:8" ht="15.6">
      <c r="F923" s="66"/>
      <c r="G923" s="66"/>
      <c r="H923" s="61"/>
    </row>
    <row r="924" spans="6:8" ht="15.6">
      <c r="F924" s="66"/>
      <c r="G924" s="66"/>
      <c r="H924" s="61"/>
    </row>
    <row r="925" spans="6:8" ht="15.6">
      <c r="F925" s="66"/>
      <c r="G925" s="66"/>
      <c r="H925" s="61"/>
    </row>
    <row r="926" spans="6:8" ht="15.6">
      <c r="F926" s="66"/>
      <c r="G926" s="66"/>
      <c r="H926" s="61"/>
    </row>
    <row r="927" spans="6:8" ht="15.6">
      <c r="F927" s="66"/>
      <c r="G927" s="66"/>
      <c r="H927" s="61"/>
    </row>
    <row r="928" spans="6:8" ht="15.6">
      <c r="F928" s="66"/>
      <c r="G928" s="66"/>
      <c r="H928" s="61"/>
    </row>
    <row r="929" spans="6:8" ht="15.6">
      <c r="F929" s="66"/>
      <c r="G929" s="66"/>
      <c r="H929" s="61"/>
    </row>
    <row r="930" spans="6:8" ht="15.6">
      <c r="F930" s="66"/>
      <c r="G930" s="66"/>
      <c r="H930" s="61"/>
    </row>
    <row r="931" spans="6:8" ht="15.6">
      <c r="F931" s="66"/>
      <c r="G931" s="66"/>
      <c r="H931" s="61"/>
    </row>
    <row r="932" spans="6:8" ht="15.6">
      <c r="F932" s="66"/>
      <c r="G932" s="66"/>
      <c r="H932" s="61"/>
    </row>
    <row r="933" spans="6:8" ht="15.6">
      <c r="F933" s="66"/>
      <c r="G933" s="66"/>
      <c r="H933" s="61"/>
    </row>
    <row r="934" spans="6:8" ht="15.6">
      <c r="F934" s="66"/>
      <c r="G934" s="66"/>
      <c r="H934" s="61"/>
    </row>
    <row r="935" spans="6:8" ht="15.6">
      <c r="F935" s="66"/>
      <c r="G935" s="66"/>
      <c r="H935" s="61"/>
    </row>
    <row r="936" spans="6:8" ht="15.6">
      <c r="F936" s="66"/>
      <c r="G936" s="66"/>
      <c r="H936" s="61"/>
    </row>
    <row r="937" spans="6:8" ht="15.6">
      <c r="F937" s="66"/>
      <c r="G937" s="66"/>
      <c r="H937" s="61"/>
    </row>
    <row r="938" spans="6:8" ht="15.6">
      <c r="F938" s="66"/>
      <c r="G938" s="66"/>
      <c r="H938" s="61"/>
    </row>
    <row r="939" spans="6:8" ht="15.6">
      <c r="F939" s="66"/>
      <c r="G939" s="66"/>
      <c r="H939" s="61"/>
    </row>
    <row r="940" spans="6:8" ht="15.6">
      <c r="F940" s="66"/>
      <c r="G940" s="66"/>
      <c r="H940" s="61"/>
    </row>
    <row r="941" spans="6:8" ht="15.6">
      <c r="F941" s="66"/>
      <c r="G941" s="66"/>
      <c r="H941" s="61"/>
    </row>
    <row r="942" spans="6:8" ht="15.6">
      <c r="F942" s="66"/>
      <c r="G942" s="66"/>
      <c r="H942" s="61"/>
    </row>
    <row r="943" spans="6:8" ht="15.6">
      <c r="F943" s="66"/>
      <c r="G943" s="66"/>
      <c r="H943" s="61"/>
    </row>
    <row r="944" spans="6:8" ht="15.6">
      <c r="F944" s="66"/>
      <c r="G944" s="66"/>
      <c r="H944" s="61"/>
    </row>
    <row r="945" spans="6:8" ht="15.6">
      <c r="F945" s="66"/>
      <c r="G945" s="66"/>
      <c r="H945" s="61"/>
    </row>
    <row r="946" spans="6:8" ht="15.6">
      <c r="F946" s="66"/>
      <c r="G946" s="66"/>
      <c r="H946" s="61"/>
    </row>
    <row r="947" spans="6:8" ht="15.6">
      <c r="F947" s="66"/>
      <c r="G947" s="66"/>
      <c r="H947" s="61"/>
    </row>
    <row r="948" spans="6:8" ht="15.6">
      <c r="F948" s="66"/>
      <c r="G948" s="66"/>
      <c r="H948" s="61"/>
    </row>
    <row r="949" spans="6:8" ht="15.6">
      <c r="F949" s="66"/>
      <c r="G949" s="66"/>
      <c r="H949" s="61"/>
    </row>
    <row r="950" spans="6:8" ht="15.6">
      <c r="F950" s="66"/>
      <c r="G950" s="66"/>
      <c r="H950" s="61"/>
    </row>
    <row r="951" spans="6:8" ht="15.6">
      <c r="F951" s="66"/>
      <c r="G951" s="66"/>
      <c r="H951" s="61"/>
    </row>
    <row r="952" spans="6:8" ht="15.6">
      <c r="F952" s="66"/>
      <c r="G952" s="66"/>
      <c r="H952" s="61"/>
    </row>
    <row r="953" spans="6:8" ht="15.6">
      <c r="F953" s="66"/>
      <c r="G953" s="66"/>
      <c r="H953" s="61"/>
    </row>
    <row r="954" spans="6:8" ht="15.6">
      <c r="F954" s="66"/>
      <c r="G954" s="66"/>
      <c r="H954" s="61"/>
    </row>
    <row r="955" spans="6:8" ht="15.6">
      <c r="F955" s="66"/>
      <c r="G955" s="66"/>
      <c r="H955" s="61"/>
    </row>
    <row r="956" spans="6:8" ht="15.6">
      <c r="F956" s="66"/>
      <c r="G956" s="66"/>
      <c r="H956" s="61"/>
    </row>
    <row r="957" spans="6:8" ht="15.6">
      <c r="F957" s="66"/>
      <c r="G957" s="66"/>
      <c r="H957" s="61"/>
    </row>
    <row r="958" spans="6:8" ht="15.6">
      <c r="F958" s="66"/>
      <c r="G958" s="66"/>
      <c r="H958" s="61"/>
    </row>
    <row r="959" spans="6:8" ht="15.6">
      <c r="F959" s="66"/>
      <c r="G959" s="66"/>
      <c r="H959" s="61"/>
    </row>
    <row r="960" spans="6:8" ht="15.6">
      <c r="F960" s="66"/>
      <c r="G960" s="66"/>
      <c r="H960" s="61"/>
    </row>
    <row r="961" spans="6:8" ht="15.6">
      <c r="F961" s="66"/>
      <c r="G961" s="66"/>
      <c r="H961" s="61"/>
    </row>
    <row r="962" spans="6:8" ht="15.6">
      <c r="F962" s="66"/>
      <c r="G962" s="66"/>
      <c r="H962" s="61"/>
    </row>
    <row r="963" spans="6:8" ht="15.6">
      <c r="F963" s="66"/>
      <c r="G963" s="66"/>
      <c r="H963" s="61"/>
    </row>
    <row r="964" spans="6:8" ht="15.6">
      <c r="F964" s="66"/>
      <c r="G964" s="66"/>
      <c r="H964" s="61"/>
    </row>
    <row r="965" spans="6:8" ht="15.6">
      <c r="F965" s="66"/>
      <c r="G965" s="66"/>
      <c r="H965" s="61"/>
    </row>
    <row r="966" spans="6:8" ht="15.6">
      <c r="F966" s="66"/>
      <c r="G966" s="66"/>
      <c r="H966" s="61"/>
    </row>
    <row r="967" spans="6:8" ht="15.6">
      <c r="F967" s="66"/>
      <c r="G967" s="66"/>
      <c r="H967" s="61"/>
    </row>
    <row r="968" spans="6:8" ht="15.6">
      <c r="F968" s="66"/>
      <c r="G968" s="66"/>
      <c r="H968" s="61"/>
    </row>
    <row r="969" spans="6:8" ht="15.6">
      <c r="F969" s="66"/>
      <c r="G969" s="66"/>
      <c r="H969" s="61"/>
    </row>
    <row r="970" spans="6:8" ht="15.6">
      <c r="F970" s="66"/>
      <c r="G970" s="66"/>
      <c r="H970" s="61"/>
    </row>
    <row r="971" spans="6:8" ht="15.6">
      <c r="F971" s="66"/>
      <c r="G971" s="66"/>
      <c r="H971" s="61"/>
    </row>
    <row r="972" spans="6:8" ht="15.6">
      <c r="F972" s="66"/>
      <c r="G972" s="66"/>
      <c r="H972" s="61"/>
    </row>
    <row r="973" spans="6:8" ht="15.6">
      <c r="F973" s="66"/>
      <c r="G973" s="66"/>
      <c r="H973" s="61"/>
    </row>
    <row r="974" spans="6:8" ht="15.6">
      <c r="F974" s="66"/>
      <c r="G974" s="66"/>
      <c r="H974" s="61"/>
    </row>
    <row r="975" spans="6:8" ht="15.6">
      <c r="F975" s="66"/>
      <c r="G975" s="66"/>
      <c r="H975" s="61"/>
    </row>
    <row r="976" spans="6:8" ht="15.6">
      <c r="F976" s="66"/>
      <c r="G976" s="66"/>
      <c r="H976" s="61"/>
    </row>
    <row r="977" spans="6:8" ht="15.6">
      <c r="F977" s="66"/>
      <c r="G977" s="66"/>
      <c r="H977" s="61"/>
    </row>
    <row r="978" spans="6:8" ht="15.6">
      <c r="F978" s="66"/>
      <c r="G978" s="66"/>
      <c r="H978" s="61"/>
    </row>
    <row r="979" spans="6:8" ht="15.6">
      <c r="F979" s="66"/>
      <c r="G979" s="66"/>
      <c r="H979" s="61"/>
    </row>
    <row r="980" spans="6:8" ht="15.6">
      <c r="F980" s="66"/>
      <c r="G980" s="66"/>
      <c r="H980" s="61"/>
    </row>
    <row r="981" spans="6:8" ht="15.6">
      <c r="F981" s="66"/>
      <c r="G981" s="66"/>
      <c r="H981" s="61"/>
    </row>
    <row r="982" spans="6:8" ht="15.6">
      <c r="F982" s="66"/>
      <c r="G982" s="66"/>
      <c r="H982" s="61"/>
    </row>
    <row r="983" spans="6:8" ht="15.6">
      <c r="F983" s="66"/>
      <c r="G983" s="66"/>
      <c r="H983" s="61"/>
    </row>
    <row r="984" spans="6:8" ht="15.6">
      <c r="F984" s="66"/>
      <c r="G984" s="66"/>
      <c r="H984" s="61"/>
    </row>
    <row r="985" spans="6:8" ht="15.6">
      <c r="F985" s="66"/>
      <c r="G985" s="66"/>
      <c r="H985" s="61"/>
    </row>
    <row r="986" spans="6:8" ht="15.6">
      <c r="F986" s="66"/>
      <c r="G986" s="66"/>
      <c r="H986" s="61"/>
    </row>
    <row r="987" spans="6:8" ht="15.6">
      <c r="F987" s="66"/>
      <c r="G987" s="66"/>
      <c r="H987" s="61"/>
    </row>
    <row r="988" spans="6:8" ht="15.6">
      <c r="F988" s="66"/>
      <c r="G988" s="66"/>
      <c r="H988" s="61"/>
    </row>
    <row r="989" spans="6:8" ht="15.6">
      <c r="F989" s="66"/>
      <c r="G989" s="66"/>
      <c r="H989" s="61"/>
    </row>
    <row r="990" spans="6:8" ht="15.6">
      <c r="F990" s="66"/>
      <c r="G990" s="66"/>
      <c r="H990" s="61"/>
    </row>
    <row r="991" spans="6:8" ht="15.6">
      <c r="F991" s="66"/>
      <c r="G991" s="66"/>
      <c r="H991" s="61"/>
    </row>
    <row r="992" spans="6:8" ht="15.6">
      <c r="F992" s="66"/>
      <c r="G992" s="66"/>
      <c r="H992" s="61"/>
    </row>
    <row r="993" spans="6:8" ht="15.6">
      <c r="F993" s="66"/>
      <c r="G993" s="66"/>
      <c r="H993" s="61"/>
    </row>
    <row r="994" spans="6:8" ht="15.6">
      <c r="F994" s="66"/>
      <c r="G994" s="66"/>
      <c r="H994" s="61"/>
    </row>
    <row r="995" spans="6:8" ht="15.6">
      <c r="F995" s="66"/>
      <c r="G995" s="66"/>
      <c r="H995" s="61"/>
    </row>
    <row r="996" spans="6:8" ht="15.6">
      <c r="F996" s="66"/>
      <c r="G996" s="66"/>
      <c r="H996" s="61"/>
    </row>
    <row r="997" spans="6:8" ht="15.6">
      <c r="F997" s="66"/>
      <c r="G997" s="66"/>
      <c r="H997" s="61"/>
    </row>
    <row r="998" spans="6:8" ht="15.6">
      <c r="F998" s="66"/>
      <c r="G998" s="66"/>
      <c r="H998" s="61"/>
    </row>
    <row r="999" spans="6:8" ht="15.6">
      <c r="F999" s="66"/>
      <c r="G999" s="66"/>
      <c r="H999" s="61"/>
    </row>
    <row r="1000" spans="6:8" ht="15.6">
      <c r="F1000" s="66"/>
      <c r="G1000" s="66"/>
      <c r="H1000" s="61"/>
    </row>
    <row r="1001" spans="6:8" ht="15.6">
      <c r="F1001" s="66"/>
      <c r="G1001" s="66"/>
      <c r="H1001" s="61"/>
    </row>
    <row r="1002" spans="6:8" ht="15.6">
      <c r="F1002" s="66"/>
      <c r="G1002" s="66"/>
      <c r="H1002" s="61"/>
    </row>
    <row r="1003" spans="6:8" ht="15.6">
      <c r="F1003" s="66"/>
      <c r="G1003" s="66"/>
      <c r="H1003" s="61"/>
    </row>
    <row r="1004" spans="6:8" ht="15.6">
      <c r="F1004" s="66"/>
      <c r="G1004" s="66"/>
      <c r="H1004" s="61"/>
    </row>
    <row r="1005" spans="6:8" ht="15.6">
      <c r="F1005" s="66"/>
      <c r="G1005" s="66"/>
      <c r="H1005" s="61"/>
    </row>
    <row r="1006" spans="6:8" ht="15.6">
      <c r="F1006" s="66"/>
      <c r="G1006" s="66"/>
      <c r="H1006" s="61"/>
    </row>
    <row r="1007" spans="6:8" ht="15.6">
      <c r="F1007" s="66"/>
      <c r="G1007" s="66"/>
      <c r="H1007" s="61"/>
    </row>
    <row r="1008" spans="6:8" ht="15.6">
      <c r="F1008" s="66"/>
      <c r="G1008" s="66"/>
      <c r="H1008" s="61"/>
    </row>
    <row r="1009" spans="6:8" ht="15.6">
      <c r="F1009" s="66"/>
      <c r="G1009" s="66"/>
      <c r="H1009" s="61"/>
    </row>
    <row r="1010" spans="6:8" ht="15.6">
      <c r="F1010" s="66"/>
      <c r="G1010" s="66"/>
      <c r="H1010" s="61"/>
    </row>
    <row r="1011" spans="6:8" ht="15.6">
      <c r="F1011" s="66"/>
      <c r="G1011" s="66"/>
      <c r="H1011" s="61"/>
    </row>
    <row r="1012" spans="6:8" ht="15.6">
      <c r="F1012" s="66"/>
      <c r="G1012" s="66"/>
      <c r="H1012" s="61"/>
    </row>
    <row r="1013" spans="6:8" ht="15.6">
      <c r="F1013" s="66"/>
      <c r="G1013" s="66"/>
      <c r="H1013" s="61"/>
    </row>
    <row r="1014" spans="6:8" ht="15.6">
      <c r="F1014" s="66"/>
      <c r="G1014" s="66"/>
      <c r="H1014" s="61"/>
    </row>
    <row r="1015" spans="6:8" ht="15.6">
      <c r="F1015" s="66"/>
      <c r="G1015" s="66"/>
      <c r="H1015" s="61"/>
    </row>
    <row r="1016" spans="6:8" ht="15.6">
      <c r="F1016" s="66"/>
      <c r="G1016" s="66"/>
      <c r="H1016" s="61"/>
    </row>
    <row r="1017" spans="6:8" ht="15.6">
      <c r="F1017" s="66"/>
      <c r="G1017" s="66"/>
      <c r="H1017" s="61"/>
    </row>
    <row r="1018" spans="6:8" ht="15.6">
      <c r="F1018" s="66"/>
      <c r="G1018" s="66"/>
      <c r="H1018" s="61"/>
    </row>
    <row r="1019" spans="6:8" ht="15.6">
      <c r="F1019" s="66"/>
      <c r="G1019" s="66"/>
      <c r="H1019" s="61"/>
    </row>
    <row r="1020" spans="6:8" ht="15.6">
      <c r="F1020" s="66"/>
      <c r="G1020" s="66"/>
      <c r="H1020" s="61"/>
    </row>
    <row r="1021" spans="6:8" ht="15.6">
      <c r="F1021" s="66"/>
      <c r="G1021" s="66"/>
      <c r="H1021" s="61"/>
    </row>
    <row r="1022" spans="6:8" ht="15.6">
      <c r="F1022" s="66"/>
      <c r="G1022" s="66"/>
      <c r="H1022" s="61"/>
    </row>
    <row r="1023" spans="6:8" ht="15.6">
      <c r="F1023" s="66"/>
      <c r="G1023" s="66"/>
      <c r="H1023" s="61"/>
    </row>
    <row r="1024" spans="6:8" ht="15.6">
      <c r="F1024" s="66"/>
      <c r="G1024" s="66"/>
      <c r="H1024" s="61"/>
    </row>
    <row r="1025" spans="6:8" ht="15.6">
      <c r="F1025" s="66"/>
      <c r="G1025" s="66"/>
      <c r="H1025" s="61"/>
    </row>
    <row r="1026" spans="6:8" ht="15.6">
      <c r="F1026" s="66"/>
      <c r="G1026" s="66"/>
      <c r="H1026" s="61"/>
    </row>
    <row r="1027" spans="6:8" ht="15.6">
      <c r="F1027" s="66"/>
      <c r="G1027" s="66"/>
      <c r="H1027" s="61"/>
    </row>
    <row r="1028" spans="6:8" ht="15.6">
      <c r="F1028" s="66"/>
      <c r="G1028" s="66"/>
      <c r="H1028" s="61"/>
    </row>
    <row r="1029" spans="6:8" ht="15.6">
      <c r="F1029" s="66"/>
      <c r="G1029" s="66"/>
      <c r="H1029" s="61"/>
    </row>
    <row r="1030" spans="6:8" ht="15.6">
      <c r="F1030" s="66"/>
      <c r="G1030" s="66"/>
      <c r="H1030" s="61"/>
    </row>
    <row r="1031" spans="6:8" ht="15.6">
      <c r="F1031" s="66"/>
      <c r="G1031" s="66"/>
      <c r="H1031" s="61"/>
    </row>
    <row r="1032" spans="6:8" ht="15.6">
      <c r="F1032" s="66"/>
      <c r="G1032" s="66"/>
      <c r="H1032" s="61"/>
    </row>
    <row r="1033" spans="6:8" ht="15.6">
      <c r="F1033" s="66"/>
      <c r="G1033" s="66"/>
      <c r="H1033" s="61"/>
    </row>
    <row r="1034" spans="6:8" ht="15.6">
      <c r="F1034" s="66"/>
      <c r="G1034" s="66"/>
      <c r="H1034" s="61"/>
    </row>
    <row r="1035" spans="6:8" ht="15.6">
      <c r="F1035" s="66"/>
      <c r="G1035" s="66"/>
      <c r="H1035" s="61"/>
    </row>
    <row r="1036" spans="6:8" ht="15.6">
      <c r="F1036" s="66"/>
      <c r="G1036" s="66"/>
      <c r="H1036" s="61"/>
    </row>
    <row r="1037" spans="6:8" ht="15.6">
      <c r="F1037" s="66"/>
      <c r="G1037" s="66"/>
      <c r="H1037" s="61"/>
    </row>
    <row r="1038" spans="6:8" ht="15.6">
      <c r="F1038" s="66"/>
      <c r="G1038" s="66"/>
      <c r="H1038" s="61"/>
    </row>
    <row r="1039" spans="6:8" ht="15.6">
      <c r="F1039" s="66"/>
      <c r="G1039" s="66"/>
      <c r="H1039" s="61"/>
    </row>
    <row r="1040" spans="6:8" ht="15.6">
      <c r="F1040" s="66"/>
      <c r="G1040" s="66"/>
      <c r="H1040" s="61"/>
    </row>
    <row r="1041" spans="6:8" ht="15.6">
      <c r="F1041" s="66"/>
      <c r="G1041" s="66"/>
      <c r="H1041" s="61"/>
    </row>
    <row r="1042" spans="6:8" ht="15.6">
      <c r="F1042" s="66"/>
      <c r="G1042" s="66"/>
      <c r="H1042" s="61"/>
    </row>
    <row r="1043" spans="6:8" ht="15.6">
      <c r="F1043" s="66"/>
      <c r="G1043" s="66"/>
      <c r="H1043" s="61"/>
    </row>
    <row r="1044" spans="6:8" ht="15.6">
      <c r="F1044" s="66"/>
      <c r="G1044" s="66"/>
      <c r="H1044" s="61"/>
    </row>
    <row r="1045" spans="6:8" ht="15.6">
      <c r="F1045" s="66"/>
      <c r="G1045" s="66"/>
      <c r="H1045" s="61"/>
    </row>
    <row r="1046" spans="6:8" ht="15.6">
      <c r="F1046" s="66"/>
      <c r="G1046" s="66"/>
      <c r="H1046" s="61"/>
    </row>
    <row r="1047" spans="6:8" ht="15.6">
      <c r="F1047" s="66"/>
      <c r="G1047" s="66"/>
      <c r="H1047" s="61"/>
    </row>
    <row r="1048" spans="6:8" ht="15.6">
      <c r="F1048" s="66"/>
      <c r="G1048" s="66"/>
      <c r="H1048" s="61"/>
    </row>
    <row r="1049" spans="6:8" ht="15.6">
      <c r="F1049" s="66"/>
      <c r="G1049" s="66"/>
      <c r="H1049" s="61"/>
    </row>
    <row r="1050" spans="6:8" ht="15.6">
      <c r="F1050" s="66"/>
      <c r="G1050" s="66"/>
      <c r="H1050" s="61"/>
    </row>
    <row r="1051" spans="6:8" ht="15.6">
      <c r="F1051" s="66"/>
      <c r="G1051" s="66"/>
      <c r="H1051" s="61"/>
    </row>
    <row r="1052" spans="6:8" ht="15.6">
      <c r="F1052" s="66"/>
      <c r="G1052" s="66"/>
      <c r="H1052" s="61"/>
    </row>
    <row r="1053" spans="6:8" ht="15.6">
      <c r="F1053" s="66"/>
      <c r="G1053" s="66"/>
      <c r="H1053" s="61"/>
    </row>
    <row r="1054" spans="6:8" ht="15.6">
      <c r="F1054" s="66"/>
      <c r="G1054" s="66"/>
      <c r="H1054" s="61"/>
    </row>
    <row r="1055" spans="6:8" ht="15.6">
      <c r="F1055" s="66"/>
      <c r="G1055" s="66"/>
      <c r="H1055" s="61"/>
    </row>
    <row r="1056" spans="6:8" ht="15.6">
      <c r="F1056" s="66"/>
      <c r="G1056" s="66"/>
      <c r="H1056" s="61"/>
    </row>
    <row r="1057" spans="6:8" ht="15.6">
      <c r="F1057" s="66"/>
      <c r="G1057" s="66"/>
      <c r="H1057" s="61"/>
    </row>
    <row r="1058" spans="6:8" ht="15.6">
      <c r="F1058" s="66"/>
      <c r="G1058" s="66"/>
      <c r="H1058" s="61"/>
    </row>
    <row r="1059" spans="6:8" ht="15.6">
      <c r="F1059" s="66"/>
      <c r="G1059" s="66"/>
      <c r="H1059" s="61"/>
    </row>
    <row r="1060" spans="6:8" ht="15.6">
      <c r="F1060" s="66"/>
      <c r="G1060" s="66"/>
      <c r="H1060" s="61"/>
    </row>
    <row r="1061" spans="6:8" ht="15.6">
      <c r="F1061" s="66"/>
      <c r="G1061" s="66"/>
      <c r="H1061" s="61"/>
    </row>
    <row r="1062" spans="6:8" ht="15.6">
      <c r="F1062" s="66"/>
      <c r="G1062" s="66"/>
      <c r="H1062" s="61"/>
    </row>
    <row r="1063" spans="6:8" ht="15.6">
      <c r="F1063" s="66"/>
      <c r="G1063" s="66"/>
      <c r="H1063" s="61"/>
    </row>
    <row r="1064" spans="6:8" ht="15.6">
      <c r="F1064" s="66"/>
      <c r="G1064" s="66"/>
      <c r="H1064" s="61"/>
    </row>
    <row r="1065" spans="6:8" ht="15.6">
      <c r="F1065" s="66"/>
      <c r="G1065" s="66"/>
      <c r="H1065" s="61"/>
    </row>
    <row r="1066" spans="6:8" ht="15.6">
      <c r="F1066" s="66"/>
      <c r="G1066" s="66"/>
      <c r="H1066" s="61"/>
    </row>
    <row r="1067" spans="6:8" ht="15.6">
      <c r="F1067" s="66"/>
      <c r="G1067" s="66"/>
      <c r="H1067" s="61"/>
    </row>
    <row r="1068" spans="6:8" ht="15.6">
      <c r="F1068" s="66"/>
      <c r="G1068" s="66"/>
      <c r="H1068" s="61"/>
    </row>
    <row r="1069" spans="6:8" ht="15.6">
      <c r="F1069" s="66"/>
      <c r="G1069" s="66"/>
      <c r="H1069" s="61"/>
    </row>
    <row r="1070" spans="6:8" ht="15.6">
      <c r="F1070" s="66"/>
      <c r="G1070" s="66"/>
      <c r="H1070" s="61"/>
    </row>
    <row r="1071" spans="6:8" ht="15.6">
      <c r="F1071" s="66"/>
      <c r="G1071" s="66"/>
      <c r="H1071" s="61"/>
    </row>
    <row r="1072" spans="6:8" ht="15.6">
      <c r="F1072" s="66"/>
      <c r="G1072" s="66"/>
      <c r="H1072" s="61"/>
    </row>
    <row r="1073" spans="6:8" ht="15.6">
      <c r="F1073" s="66"/>
      <c r="G1073" s="66"/>
      <c r="H1073" s="61"/>
    </row>
    <row r="1074" spans="6:8" ht="15.6">
      <c r="F1074" s="66"/>
      <c r="G1074" s="66"/>
      <c r="H1074" s="61"/>
    </row>
    <row r="1075" spans="6:8" ht="15.6">
      <c r="F1075" s="66"/>
      <c r="G1075" s="66"/>
      <c r="H1075" s="61"/>
    </row>
    <row r="1076" spans="6:8" ht="15.6">
      <c r="F1076" s="66"/>
      <c r="G1076" s="66"/>
      <c r="H1076" s="61"/>
    </row>
    <row r="1077" spans="6:8" ht="15.6">
      <c r="F1077" s="66"/>
      <c r="G1077" s="66"/>
      <c r="H1077" s="61"/>
    </row>
    <row r="1078" spans="6:8" ht="15.6">
      <c r="F1078" s="66"/>
      <c r="G1078" s="66"/>
      <c r="H1078" s="61"/>
    </row>
    <row r="1079" spans="6:8" ht="15.6">
      <c r="F1079" s="66"/>
      <c r="G1079" s="66"/>
      <c r="H1079" s="61"/>
    </row>
    <row r="1080" spans="6:8" ht="15.6">
      <c r="F1080" s="66"/>
      <c r="G1080" s="66"/>
      <c r="H1080" s="61"/>
    </row>
    <row r="1081" spans="6:8" ht="15.6">
      <c r="F1081" s="66"/>
      <c r="G1081" s="66"/>
      <c r="H1081" s="61"/>
    </row>
    <row r="1082" spans="6:8" ht="15.6">
      <c r="F1082" s="66"/>
      <c r="G1082" s="66"/>
      <c r="H1082" s="61"/>
    </row>
    <row r="1083" spans="6:8" ht="15.6">
      <c r="F1083" s="66"/>
      <c r="G1083" s="66"/>
      <c r="H1083" s="61"/>
    </row>
    <row r="1084" spans="6:8" ht="15.6">
      <c r="F1084" s="66"/>
      <c r="G1084" s="66"/>
      <c r="H1084" s="61"/>
    </row>
    <row r="1085" spans="6:8" ht="15.6">
      <c r="F1085" s="66"/>
      <c r="G1085" s="66"/>
      <c r="H1085" s="61"/>
    </row>
    <row r="1086" spans="6:8" ht="15.6">
      <c r="F1086" s="66"/>
      <c r="G1086" s="66"/>
      <c r="H1086" s="61"/>
    </row>
    <row r="1087" spans="6:8" ht="15.6">
      <c r="F1087" s="66"/>
      <c r="G1087" s="66"/>
      <c r="H1087" s="61"/>
    </row>
    <row r="1088" spans="6:8" ht="15.6">
      <c r="F1088" s="66"/>
      <c r="G1088" s="66"/>
      <c r="H1088" s="61"/>
    </row>
    <row r="1089" spans="6:8" ht="15.6">
      <c r="F1089" s="66"/>
      <c r="G1089" s="66"/>
      <c r="H1089" s="61"/>
    </row>
    <row r="1090" spans="6:8" ht="15.6">
      <c r="F1090" s="66"/>
      <c r="G1090" s="66"/>
      <c r="H1090" s="61"/>
    </row>
    <row r="1091" spans="6:8" ht="15.6">
      <c r="F1091" s="66"/>
      <c r="G1091" s="66"/>
      <c r="H1091" s="61"/>
    </row>
    <row r="1092" spans="6:8" ht="15.6">
      <c r="F1092" s="66"/>
      <c r="G1092" s="66"/>
      <c r="H1092" s="61"/>
    </row>
    <row r="1093" spans="6:8" ht="15.6">
      <c r="F1093" s="66"/>
      <c r="G1093" s="66"/>
      <c r="H1093" s="61"/>
    </row>
    <row r="1094" spans="6:8" ht="15.6">
      <c r="F1094" s="66"/>
      <c r="G1094" s="66"/>
      <c r="H1094" s="61"/>
    </row>
    <row r="1095" spans="6:8" ht="15.6">
      <c r="F1095" s="66"/>
      <c r="G1095" s="66"/>
      <c r="H1095" s="61"/>
    </row>
    <row r="1096" spans="6:8" ht="15.6">
      <c r="F1096" s="66"/>
      <c r="G1096" s="66"/>
      <c r="H1096" s="61"/>
    </row>
    <row r="1097" spans="6:8" ht="15.6">
      <c r="F1097" s="66"/>
      <c r="G1097" s="66"/>
      <c r="H1097" s="61"/>
    </row>
    <row r="1098" spans="6:8" ht="15.6">
      <c r="F1098" s="66"/>
      <c r="G1098" s="66"/>
      <c r="H1098" s="61"/>
    </row>
    <row r="1099" spans="6:8" ht="15.6">
      <c r="F1099" s="66"/>
      <c r="G1099" s="66"/>
      <c r="H1099" s="61"/>
    </row>
    <row r="1100" spans="6:8" ht="15.6">
      <c r="F1100" s="66"/>
      <c r="G1100" s="66"/>
      <c r="H1100" s="61"/>
    </row>
    <row r="1101" spans="6:8" ht="15.6">
      <c r="F1101" s="66"/>
      <c r="G1101" s="66"/>
      <c r="H1101" s="61"/>
    </row>
    <row r="1102" spans="6:8" ht="15.6">
      <c r="F1102" s="66"/>
      <c r="G1102" s="66"/>
      <c r="H1102" s="61"/>
    </row>
    <row r="1103" spans="6:8" ht="15.6">
      <c r="F1103" s="66"/>
      <c r="G1103" s="66"/>
      <c r="H1103" s="61"/>
    </row>
    <row r="1104" spans="6:8" ht="15.6">
      <c r="F1104" s="66"/>
      <c r="G1104" s="66"/>
      <c r="H1104" s="61"/>
    </row>
    <row r="1105" spans="6:8" ht="15.6">
      <c r="F1105" s="66"/>
      <c r="G1105" s="66"/>
      <c r="H1105" s="61"/>
    </row>
    <row r="1106" spans="6:8" ht="15.6">
      <c r="F1106" s="66"/>
      <c r="G1106" s="66"/>
      <c r="H1106" s="61"/>
    </row>
    <row r="1107" spans="6:8" ht="15.6">
      <c r="F1107" s="66"/>
      <c r="G1107" s="66"/>
      <c r="H1107" s="61"/>
    </row>
    <row r="1108" spans="6:8" ht="15.6">
      <c r="F1108" s="66"/>
      <c r="G1108" s="66"/>
      <c r="H1108" s="61"/>
    </row>
    <row r="1109" spans="6:8" ht="15.6">
      <c r="F1109" s="66"/>
      <c r="G1109" s="66"/>
      <c r="H1109" s="61"/>
    </row>
    <row r="1110" spans="6:8" ht="15.6">
      <c r="F1110" s="66"/>
      <c r="G1110" s="66"/>
      <c r="H1110" s="61"/>
    </row>
    <row r="1111" spans="6:8" ht="15.6">
      <c r="F1111" s="66"/>
      <c r="G1111" s="66"/>
      <c r="H1111" s="61"/>
    </row>
    <row r="1112" spans="6:8" ht="15.6">
      <c r="F1112" s="66"/>
      <c r="G1112" s="66"/>
      <c r="H1112" s="61"/>
    </row>
    <row r="1113" spans="6:8" ht="15.6">
      <c r="F1113" s="66"/>
      <c r="G1113" s="66"/>
      <c r="H1113" s="61"/>
    </row>
    <row r="1114" spans="6:8" ht="15.6">
      <c r="F1114" s="66"/>
      <c r="G1114" s="66"/>
      <c r="H1114" s="61"/>
    </row>
    <row r="1115" spans="6:8" ht="15.6">
      <c r="F1115" s="66"/>
      <c r="G1115" s="66"/>
      <c r="H1115" s="61"/>
    </row>
    <row r="1116" spans="6:8" ht="15.6">
      <c r="F1116" s="66"/>
      <c r="G1116" s="66"/>
      <c r="H1116" s="61"/>
    </row>
    <row r="1117" spans="6:8" ht="15.6">
      <c r="F1117" s="66"/>
      <c r="G1117" s="66"/>
      <c r="H1117" s="61"/>
    </row>
    <row r="1118" spans="6:8" ht="15.6">
      <c r="F1118" s="66"/>
      <c r="G1118" s="66"/>
      <c r="H1118" s="61"/>
    </row>
    <row r="1119" spans="6:8" ht="15.6">
      <c r="F1119" s="66"/>
      <c r="G1119" s="66"/>
      <c r="H1119" s="61"/>
    </row>
    <row r="1120" spans="6:8" ht="15.6">
      <c r="F1120" s="66"/>
      <c r="G1120" s="66"/>
      <c r="H1120" s="61"/>
    </row>
    <row r="1121" spans="6:8" ht="15.6">
      <c r="F1121" s="66"/>
      <c r="G1121" s="66"/>
      <c r="H1121" s="61"/>
    </row>
    <row r="1122" spans="6:8" ht="15.6">
      <c r="F1122" s="66"/>
      <c r="G1122" s="66"/>
      <c r="H1122" s="61"/>
    </row>
    <row r="1123" spans="6:8" ht="15.6">
      <c r="F1123" s="66"/>
      <c r="G1123" s="66"/>
      <c r="H1123" s="61"/>
    </row>
    <row r="1124" spans="6:8" ht="15.6">
      <c r="F1124" s="66"/>
      <c r="G1124" s="66"/>
      <c r="H1124" s="61"/>
    </row>
    <row r="1125" spans="6:8" ht="15.6">
      <c r="F1125" s="66"/>
      <c r="G1125" s="66"/>
      <c r="H1125" s="61"/>
    </row>
    <row r="1126" spans="6:8" ht="15.6">
      <c r="F1126" s="66"/>
      <c r="G1126" s="66"/>
      <c r="H1126" s="61"/>
    </row>
    <row r="1127" spans="6:8" ht="15.6">
      <c r="F1127" s="66"/>
      <c r="G1127" s="66"/>
      <c r="H1127" s="61"/>
    </row>
    <row r="1128" spans="6:8" ht="15.6">
      <c r="F1128" s="66"/>
      <c r="G1128" s="66"/>
      <c r="H1128" s="61"/>
    </row>
    <row r="1129" spans="6:8" ht="15.6">
      <c r="F1129" s="66"/>
      <c r="G1129" s="66"/>
      <c r="H1129" s="61"/>
    </row>
    <row r="1130" spans="6:8" ht="15.6">
      <c r="F1130" s="66"/>
      <c r="G1130" s="66"/>
      <c r="H1130" s="61"/>
    </row>
    <row r="1131" spans="6:8" ht="15.6">
      <c r="F1131" s="66"/>
      <c r="G1131" s="66"/>
      <c r="H1131" s="61"/>
    </row>
    <row r="1132" spans="6:8" ht="15.6">
      <c r="F1132" s="66"/>
      <c r="G1132" s="66"/>
      <c r="H1132" s="61"/>
    </row>
    <row r="1133" spans="6:8" ht="15.6">
      <c r="F1133" s="66"/>
      <c r="G1133" s="66"/>
      <c r="H1133" s="61"/>
    </row>
    <row r="1134" spans="6:8" ht="15.6">
      <c r="F1134" s="66"/>
      <c r="G1134" s="66"/>
      <c r="H1134" s="61"/>
    </row>
    <row r="1135" spans="6:8" ht="15.6">
      <c r="F1135" s="66"/>
      <c r="G1135" s="66"/>
      <c r="H1135" s="61"/>
    </row>
    <row r="1136" spans="6:8" ht="15.6">
      <c r="F1136" s="66"/>
      <c r="G1136" s="66"/>
      <c r="H1136" s="61"/>
    </row>
    <row r="1137" spans="6:8" ht="15.6">
      <c r="F1137" s="66"/>
      <c r="G1137" s="66"/>
      <c r="H1137" s="61"/>
    </row>
    <row r="1138" spans="6:8" ht="15.6">
      <c r="F1138" s="66"/>
      <c r="G1138" s="66"/>
      <c r="H1138" s="61"/>
    </row>
    <row r="1139" spans="6:8" ht="15.6">
      <c r="F1139" s="66"/>
      <c r="G1139" s="66"/>
      <c r="H1139" s="61"/>
    </row>
    <row r="1140" spans="6:8" ht="15.6">
      <c r="F1140" s="66"/>
      <c r="G1140" s="66"/>
      <c r="H1140" s="61"/>
    </row>
    <row r="1141" spans="6:8" ht="15.6">
      <c r="F1141" s="66"/>
      <c r="G1141" s="66"/>
      <c r="H1141" s="61"/>
    </row>
    <row r="1142" spans="6:8" ht="15.6">
      <c r="F1142" s="66"/>
      <c r="G1142" s="66"/>
      <c r="H1142" s="61"/>
    </row>
    <row r="1143" spans="6:8" ht="15.6">
      <c r="F1143" s="66"/>
      <c r="G1143" s="66"/>
      <c r="H1143" s="61"/>
    </row>
    <row r="1144" spans="6:8" ht="15.6">
      <c r="F1144" s="66"/>
      <c r="G1144" s="66"/>
      <c r="H1144" s="61"/>
    </row>
    <row r="1145" spans="6:8" ht="15.6">
      <c r="F1145" s="66"/>
      <c r="G1145" s="66"/>
      <c r="H1145" s="61"/>
    </row>
    <row r="1146" spans="6:8" ht="15.6">
      <c r="F1146" s="66"/>
      <c r="G1146" s="66"/>
      <c r="H1146" s="61"/>
    </row>
    <row r="1147" spans="6:8" ht="15.6">
      <c r="F1147" s="66"/>
      <c r="G1147" s="66"/>
      <c r="H1147" s="61"/>
    </row>
    <row r="1148" spans="6:8" ht="15.6">
      <c r="F1148" s="66"/>
      <c r="G1148" s="66"/>
      <c r="H1148" s="61"/>
    </row>
    <row r="1149" spans="6:8" ht="15.6">
      <c r="F1149" s="66"/>
      <c r="G1149" s="66"/>
      <c r="H1149" s="61"/>
    </row>
    <row r="1150" spans="6:8" ht="15.6">
      <c r="F1150" s="66"/>
      <c r="G1150" s="66"/>
      <c r="H1150" s="61"/>
    </row>
    <row r="1151" spans="6:8" ht="15.6">
      <c r="F1151" s="66"/>
      <c r="G1151" s="66"/>
      <c r="H1151" s="61"/>
    </row>
    <row r="1152" spans="6:8" ht="15.6">
      <c r="F1152" s="66"/>
      <c r="G1152" s="66"/>
      <c r="H1152" s="61"/>
    </row>
    <row r="1153" spans="6:8" ht="15.6">
      <c r="F1153" s="66"/>
      <c r="G1153" s="66"/>
      <c r="H1153" s="61"/>
    </row>
    <row r="1154" spans="6:8" ht="15.6">
      <c r="F1154" s="66"/>
      <c r="G1154" s="66"/>
      <c r="H1154" s="61"/>
    </row>
    <row r="1155" spans="6:8" ht="15.6">
      <c r="F1155" s="66"/>
      <c r="G1155" s="66"/>
      <c r="H1155" s="61"/>
    </row>
    <row r="1156" spans="6:8" ht="15.6">
      <c r="F1156" s="66"/>
      <c r="G1156" s="66"/>
      <c r="H1156" s="61"/>
    </row>
    <row r="1157" spans="6:8" ht="15.6">
      <c r="F1157" s="66"/>
      <c r="G1157" s="66"/>
      <c r="H1157" s="61"/>
    </row>
    <row r="1158" spans="6:8" ht="15.6">
      <c r="F1158" s="66"/>
      <c r="G1158" s="66"/>
      <c r="H1158" s="61"/>
    </row>
    <row r="1159" spans="6:8" ht="15.6">
      <c r="F1159" s="66"/>
      <c r="G1159" s="66"/>
      <c r="H1159" s="61"/>
    </row>
    <row r="1160" spans="6:8" ht="15.6">
      <c r="F1160" s="66"/>
      <c r="G1160" s="66"/>
      <c r="H1160" s="61"/>
    </row>
    <row r="1161" spans="6:8" ht="15.6">
      <c r="F1161" s="66"/>
      <c r="G1161" s="66"/>
      <c r="H1161" s="61"/>
    </row>
    <row r="1162" spans="6:8" ht="15.6">
      <c r="F1162" s="66"/>
      <c r="G1162" s="66"/>
      <c r="H1162" s="61"/>
    </row>
    <row r="1163" spans="6:8" ht="15.6">
      <c r="F1163" s="66"/>
      <c r="G1163" s="66"/>
      <c r="H1163" s="61"/>
    </row>
    <row r="1164" spans="6:8" ht="15.6">
      <c r="F1164" s="66"/>
      <c r="G1164" s="66"/>
      <c r="H1164" s="61"/>
    </row>
    <row r="1165" spans="6:8" ht="15.6">
      <c r="F1165" s="66"/>
      <c r="G1165" s="66"/>
      <c r="H1165" s="61"/>
    </row>
    <row r="1166" spans="6:8" ht="15.6">
      <c r="F1166" s="66"/>
      <c r="G1166" s="66"/>
      <c r="H1166" s="61"/>
    </row>
    <row r="1167" spans="6:8" ht="15.6">
      <c r="F1167" s="66"/>
      <c r="G1167" s="66"/>
      <c r="H1167" s="61"/>
    </row>
    <row r="1168" spans="6:8" ht="15.6">
      <c r="F1168" s="66"/>
      <c r="G1168" s="66"/>
      <c r="H1168" s="61"/>
    </row>
    <row r="1169" spans="6:8" ht="15.6">
      <c r="F1169" s="66"/>
      <c r="G1169" s="66"/>
      <c r="H1169" s="61"/>
    </row>
    <row r="1170" spans="6:8" ht="15.6">
      <c r="F1170" s="66"/>
      <c r="G1170" s="66"/>
      <c r="H1170" s="61"/>
    </row>
    <row r="1171" spans="6:8" ht="15.6">
      <c r="F1171" s="66"/>
      <c r="G1171" s="66"/>
      <c r="H1171" s="61"/>
    </row>
    <row r="1172" spans="6:8" ht="15.6">
      <c r="F1172" s="66"/>
      <c r="G1172" s="66"/>
      <c r="H1172" s="61"/>
    </row>
    <row r="1173" spans="6:8" ht="15.6">
      <c r="F1173" s="66"/>
      <c r="G1173" s="66"/>
      <c r="H1173" s="61"/>
    </row>
    <row r="1174" spans="6:8" ht="15.6">
      <c r="F1174" s="66"/>
      <c r="G1174" s="66"/>
      <c r="H1174" s="61"/>
    </row>
    <row r="1175" spans="6:8" ht="15.6">
      <c r="F1175" s="66"/>
      <c r="G1175" s="66"/>
      <c r="H1175" s="61"/>
    </row>
    <row r="1176" spans="6:8" ht="15.6">
      <c r="F1176" s="66"/>
      <c r="G1176" s="66"/>
      <c r="H1176" s="61"/>
    </row>
    <row r="1177" spans="6:8" ht="15.6">
      <c r="F1177" s="66"/>
      <c r="G1177" s="66"/>
      <c r="H1177" s="61"/>
    </row>
    <row r="1178" spans="6:8" ht="15.6">
      <c r="F1178" s="66"/>
      <c r="G1178" s="66"/>
      <c r="H1178" s="61"/>
    </row>
    <row r="1179" spans="6:8" ht="15.6">
      <c r="F1179" s="66"/>
      <c r="G1179" s="66"/>
      <c r="H1179" s="61"/>
    </row>
    <row r="1180" spans="6:8" ht="15.6">
      <c r="F1180" s="66"/>
      <c r="G1180" s="66"/>
      <c r="H1180" s="61"/>
    </row>
    <row r="1181" spans="6:8" ht="15.6">
      <c r="F1181" s="66"/>
      <c r="G1181" s="66"/>
      <c r="H1181" s="61"/>
    </row>
    <row r="1182" spans="6:8" ht="15.6">
      <c r="F1182" s="66"/>
      <c r="G1182" s="66"/>
      <c r="H1182" s="61"/>
    </row>
    <row r="1183" spans="6:8" ht="15.6">
      <c r="F1183" s="66"/>
      <c r="G1183" s="66"/>
      <c r="H1183" s="61"/>
    </row>
    <row r="1184" spans="6:8" ht="15.6">
      <c r="F1184" s="66"/>
      <c r="G1184" s="66"/>
      <c r="H1184" s="61"/>
    </row>
    <row r="1185" spans="6:8" ht="15.6">
      <c r="F1185" s="66"/>
      <c r="G1185" s="66"/>
      <c r="H1185" s="61"/>
    </row>
    <row r="1186" spans="6:8" ht="15.6">
      <c r="F1186" s="66"/>
      <c r="G1186" s="66"/>
      <c r="H1186" s="61"/>
    </row>
    <row r="1187" spans="6:8" ht="15.6">
      <c r="F1187" s="66"/>
      <c r="G1187" s="66"/>
      <c r="H1187" s="61"/>
    </row>
    <row r="1188" spans="6:8" ht="15.6">
      <c r="F1188" s="66"/>
      <c r="G1188" s="66"/>
      <c r="H1188" s="61"/>
    </row>
    <row r="1189" spans="6:8" ht="15.6">
      <c r="F1189" s="66"/>
      <c r="G1189" s="66"/>
      <c r="H1189" s="61"/>
    </row>
    <row r="1190" spans="6:8" ht="15.6">
      <c r="F1190" s="66"/>
      <c r="G1190" s="66"/>
      <c r="H1190" s="61"/>
    </row>
    <row r="1191" spans="6:8" ht="15.6">
      <c r="F1191" s="66"/>
      <c r="G1191" s="66"/>
      <c r="H1191" s="61"/>
    </row>
    <row r="1192" spans="6:8" ht="15.6">
      <c r="F1192" s="66"/>
      <c r="G1192" s="66"/>
      <c r="H1192" s="61"/>
    </row>
    <row r="1193" spans="6:8" ht="15.6">
      <c r="F1193" s="66"/>
      <c r="G1193" s="66"/>
      <c r="H1193" s="61"/>
    </row>
    <row r="1194" spans="6:8" ht="15.6">
      <c r="F1194" s="66"/>
      <c r="G1194" s="66"/>
      <c r="H1194" s="61"/>
    </row>
    <row r="1195" spans="6:8" ht="15.6">
      <c r="F1195" s="66"/>
      <c r="G1195" s="66"/>
      <c r="H1195" s="61"/>
    </row>
    <row r="1196" spans="6:8" ht="15.6">
      <c r="F1196" s="66"/>
      <c r="G1196" s="66"/>
      <c r="H1196" s="61"/>
    </row>
    <row r="1197" spans="6:8" ht="15.6">
      <c r="F1197" s="66"/>
      <c r="G1197" s="66"/>
      <c r="H1197" s="61"/>
    </row>
    <row r="1198" spans="6:8" ht="15.6">
      <c r="F1198" s="66"/>
      <c r="G1198" s="66"/>
      <c r="H1198" s="61"/>
    </row>
    <row r="1199" spans="6:8" ht="15.6">
      <c r="F1199" s="66"/>
      <c r="G1199" s="66"/>
      <c r="H1199" s="61"/>
    </row>
    <row r="1200" spans="6:8" ht="15.6">
      <c r="F1200" s="66"/>
      <c r="G1200" s="66"/>
      <c r="H1200" s="61"/>
    </row>
    <row r="1201" spans="6:8" ht="15.6">
      <c r="F1201" s="66"/>
      <c r="G1201" s="66"/>
      <c r="H1201" s="61"/>
    </row>
    <row r="1202" spans="6:8" ht="15.6">
      <c r="F1202" s="66"/>
      <c r="G1202" s="66"/>
      <c r="H1202" s="61"/>
    </row>
    <row r="1203" spans="6:8" ht="15.6">
      <c r="F1203" s="66"/>
      <c r="G1203" s="66"/>
      <c r="H1203" s="61"/>
    </row>
    <row r="1204" spans="6:8" ht="15.6">
      <c r="F1204" s="66"/>
      <c r="G1204" s="66"/>
      <c r="H1204" s="61"/>
    </row>
    <row r="1205" spans="6:8" ht="15.6">
      <c r="F1205" s="66"/>
      <c r="G1205" s="66"/>
      <c r="H1205" s="61"/>
    </row>
    <row r="1206" spans="6:8" ht="15.6">
      <c r="F1206" s="66"/>
      <c r="G1206" s="66"/>
      <c r="H1206" s="61"/>
    </row>
    <row r="1207" spans="6:8" ht="15.6">
      <c r="F1207" s="66"/>
      <c r="G1207" s="66"/>
      <c r="H1207" s="61"/>
    </row>
    <row r="1208" spans="6:8" ht="15.6">
      <c r="F1208" s="66"/>
      <c r="G1208" s="66"/>
      <c r="H1208" s="61"/>
    </row>
    <row r="1209" spans="6:8" ht="15.6">
      <c r="F1209" s="66"/>
      <c r="G1209" s="66"/>
      <c r="H1209" s="61"/>
    </row>
    <row r="1210" spans="6:8" ht="15.6">
      <c r="F1210" s="66"/>
      <c r="G1210" s="66"/>
      <c r="H1210" s="61"/>
    </row>
    <row r="1211" spans="6:8" ht="15.6">
      <c r="F1211" s="66"/>
      <c r="G1211" s="66"/>
      <c r="H1211" s="61"/>
    </row>
    <row r="1212" spans="6:8" ht="15.6">
      <c r="F1212" s="66"/>
      <c r="G1212" s="66"/>
      <c r="H1212" s="61"/>
    </row>
    <row r="1213" spans="6:8" ht="15.6">
      <c r="F1213" s="66"/>
      <c r="G1213" s="66"/>
      <c r="H1213" s="61"/>
    </row>
    <row r="1214" spans="6:8" ht="15.6">
      <c r="F1214" s="66"/>
      <c r="G1214" s="66"/>
      <c r="H1214" s="61"/>
    </row>
    <row r="1215" spans="6:8" ht="15.6">
      <c r="F1215" s="66"/>
      <c r="G1215" s="66"/>
      <c r="H1215" s="61"/>
    </row>
    <row r="1216" spans="6:8" ht="15.6">
      <c r="F1216" s="66"/>
      <c r="G1216" s="66"/>
      <c r="H1216" s="61"/>
    </row>
    <row r="1217" spans="6:8" ht="15.6">
      <c r="F1217" s="66"/>
      <c r="G1217" s="66"/>
      <c r="H1217" s="61"/>
    </row>
    <row r="1218" spans="6:8" ht="15.6">
      <c r="F1218" s="66"/>
      <c r="G1218" s="66"/>
      <c r="H1218" s="61"/>
    </row>
    <row r="1219" spans="6:8" ht="15.6">
      <c r="F1219" s="66"/>
      <c r="G1219" s="66"/>
      <c r="H1219" s="61"/>
    </row>
    <row r="1220" spans="6:8" ht="15.6">
      <c r="F1220" s="66"/>
      <c r="G1220" s="66"/>
      <c r="H1220" s="61"/>
    </row>
    <row r="1221" spans="6:8" ht="15.6">
      <c r="F1221" s="66"/>
      <c r="G1221" s="66"/>
      <c r="H1221" s="61"/>
    </row>
    <row r="1222" spans="6:8" ht="15.6">
      <c r="F1222" s="66"/>
      <c r="G1222" s="66"/>
      <c r="H1222" s="61"/>
    </row>
    <row r="1223" spans="6:8" ht="15.6">
      <c r="F1223" s="66"/>
      <c r="G1223" s="66"/>
      <c r="H1223" s="61"/>
    </row>
    <row r="1224" spans="6:8" ht="15.6">
      <c r="F1224" s="66"/>
      <c r="G1224" s="66"/>
      <c r="H1224" s="61"/>
    </row>
    <row r="1225" spans="6:8" ht="15.6">
      <c r="F1225" s="66"/>
      <c r="G1225" s="66"/>
      <c r="H1225" s="61"/>
    </row>
    <row r="1226" spans="6:8" ht="15.6">
      <c r="F1226" s="66"/>
      <c r="G1226" s="66"/>
      <c r="H1226" s="61"/>
    </row>
    <row r="1227" spans="6:8" ht="15.6">
      <c r="F1227" s="66"/>
      <c r="G1227" s="66"/>
      <c r="H1227" s="61"/>
    </row>
    <row r="1228" spans="6:8" ht="15.6">
      <c r="F1228" s="66"/>
      <c r="G1228" s="66"/>
      <c r="H1228" s="61"/>
    </row>
    <row r="1229" spans="6:8" ht="15.6">
      <c r="F1229" s="66"/>
      <c r="G1229" s="66"/>
      <c r="H1229" s="61"/>
    </row>
    <row r="1230" spans="6:8" ht="15.6">
      <c r="F1230" s="66"/>
      <c r="G1230" s="66"/>
      <c r="H1230" s="61"/>
    </row>
    <row r="1231" spans="6:8" ht="15.6">
      <c r="F1231" s="66"/>
      <c r="G1231" s="66"/>
      <c r="H1231" s="61"/>
    </row>
    <row r="1232" spans="6:8" ht="15.6">
      <c r="F1232" s="66"/>
      <c r="G1232" s="66"/>
      <c r="H1232" s="61"/>
    </row>
    <row r="1233" spans="6:8" ht="15.6">
      <c r="F1233" s="66"/>
      <c r="G1233" s="66"/>
      <c r="H1233" s="61"/>
    </row>
    <row r="1234" spans="6:8" ht="15.6">
      <c r="F1234" s="66"/>
      <c r="G1234" s="66"/>
      <c r="H1234" s="61"/>
    </row>
    <row r="1235" spans="6:8" ht="15.6">
      <c r="F1235" s="66"/>
      <c r="G1235" s="66"/>
      <c r="H1235" s="61"/>
    </row>
    <row r="1236" spans="6:8" ht="15.6">
      <c r="F1236" s="66"/>
      <c r="G1236" s="66"/>
      <c r="H1236" s="61"/>
    </row>
    <row r="1237" spans="6:8" ht="15.6">
      <c r="F1237" s="66"/>
      <c r="G1237" s="66"/>
      <c r="H1237" s="61"/>
    </row>
    <row r="1238" spans="6:8" ht="15.6">
      <c r="F1238" s="66"/>
      <c r="G1238" s="66"/>
      <c r="H1238" s="61"/>
    </row>
    <row r="1239" spans="6:8" ht="15.6">
      <c r="F1239" s="66"/>
      <c r="G1239" s="66"/>
      <c r="H1239" s="61"/>
    </row>
    <row r="1240" spans="6:8" ht="15.6">
      <c r="F1240" s="66"/>
      <c r="G1240" s="66"/>
      <c r="H1240" s="61"/>
    </row>
    <row r="1241" spans="6:8" ht="15.6">
      <c r="F1241" s="66"/>
      <c r="G1241" s="66"/>
      <c r="H1241" s="61"/>
    </row>
    <row r="1242" spans="6:8" ht="15.6">
      <c r="F1242" s="66"/>
      <c r="G1242" s="66"/>
      <c r="H1242" s="61"/>
    </row>
    <row r="1243" spans="6:8" ht="15.6">
      <c r="F1243" s="66"/>
      <c r="G1243" s="66"/>
      <c r="H1243" s="61"/>
    </row>
    <row r="1244" spans="6:8" ht="15.6">
      <c r="F1244" s="66"/>
      <c r="G1244" s="66"/>
      <c r="H1244" s="61"/>
    </row>
    <row r="1245" spans="6:8" ht="15.6">
      <c r="F1245" s="66"/>
      <c r="G1245" s="66"/>
      <c r="H1245" s="61"/>
    </row>
    <row r="1246" spans="6:8" ht="15.6">
      <c r="F1246" s="66"/>
      <c r="G1246" s="66"/>
      <c r="H1246" s="61"/>
    </row>
    <row r="1247" spans="6:8" ht="15.6">
      <c r="F1247" s="66"/>
      <c r="G1247" s="66"/>
      <c r="H1247" s="61"/>
    </row>
    <row r="1248" spans="6:8" ht="15.6">
      <c r="F1248" s="66"/>
      <c r="G1248" s="66"/>
      <c r="H1248" s="61"/>
    </row>
    <row r="1249" spans="6:8" ht="15.6">
      <c r="F1249" s="66"/>
      <c r="G1249" s="66"/>
      <c r="H1249" s="61"/>
    </row>
    <row r="1250" spans="6:8" ht="15.6">
      <c r="F1250" s="66"/>
      <c r="G1250" s="66"/>
      <c r="H1250" s="61"/>
    </row>
    <row r="1251" spans="6:8" ht="15.6">
      <c r="F1251" s="66"/>
      <c r="G1251" s="66"/>
      <c r="H1251" s="61"/>
    </row>
    <row r="1252" spans="6:8" ht="15.6">
      <c r="F1252" s="66"/>
      <c r="G1252" s="66"/>
      <c r="H1252" s="61"/>
    </row>
    <row r="1253" spans="6:8" ht="15.6">
      <c r="F1253" s="66"/>
      <c r="G1253" s="66"/>
      <c r="H1253" s="61"/>
    </row>
    <row r="1254" spans="6:8" ht="15.6">
      <c r="F1254" s="66"/>
      <c r="G1254" s="66"/>
      <c r="H1254" s="61"/>
    </row>
    <row r="1255" spans="6:8" ht="15.6">
      <c r="F1255" s="66"/>
      <c r="G1255" s="66"/>
      <c r="H1255" s="61"/>
    </row>
    <row r="1256" spans="6:8" ht="15.6">
      <c r="F1256" s="66"/>
      <c r="G1256" s="66"/>
      <c r="H1256" s="61"/>
    </row>
    <row r="1257" spans="6:8" ht="15.6">
      <c r="F1257" s="66"/>
      <c r="G1257" s="66"/>
      <c r="H1257" s="61"/>
    </row>
    <row r="1258" spans="6:8" ht="15.6">
      <c r="F1258" s="66"/>
      <c r="G1258" s="66"/>
      <c r="H1258" s="61"/>
    </row>
    <row r="1259" spans="6:8" ht="15.6">
      <c r="F1259" s="66"/>
      <c r="G1259" s="66"/>
      <c r="H1259" s="61"/>
    </row>
    <row r="1260" spans="6:8" ht="15.6">
      <c r="F1260" s="66"/>
      <c r="G1260" s="66"/>
      <c r="H1260" s="61"/>
    </row>
    <row r="1261" spans="6:8" ht="15.6">
      <c r="F1261" s="66"/>
      <c r="G1261" s="66"/>
      <c r="H1261" s="61"/>
    </row>
    <row r="1262" spans="6:8" ht="15.6">
      <c r="F1262" s="66"/>
      <c r="G1262" s="66"/>
      <c r="H1262" s="61"/>
    </row>
    <row r="1263" spans="6:8" ht="15.6">
      <c r="F1263" s="66"/>
      <c r="G1263" s="66"/>
      <c r="H1263" s="61"/>
    </row>
    <row r="1264" spans="6:8" ht="15.6">
      <c r="F1264" s="66"/>
      <c r="G1264" s="66"/>
      <c r="H1264" s="61"/>
    </row>
    <row r="1265" spans="6:8" ht="15.6">
      <c r="F1265" s="66"/>
      <c r="G1265" s="66"/>
      <c r="H1265" s="61"/>
    </row>
    <row r="1266" spans="6:8" ht="15.6">
      <c r="F1266" s="66"/>
      <c r="G1266" s="66"/>
      <c r="H1266" s="61"/>
    </row>
    <row r="1267" spans="6:8" ht="15.6">
      <c r="F1267" s="66"/>
      <c r="G1267" s="66"/>
      <c r="H1267" s="61"/>
    </row>
    <row r="1268" spans="6:8" ht="15.6">
      <c r="F1268" s="66"/>
      <c r="G1268" s="66"/>
      <c r="H1268" s="61"/>
    </row>
    <row r="1269" spans="6:8" ht="15.6">
      <c r="F1269" s="66"/>
      <c r="G1269" s="66"/>
      <c r="H1269" s="61"/>
    </row>
    <row r="1270" spans="6:8" ht="15.6">
      <c r="F1270" s="66"/>
      <c r="G1270" s="66"/>
      <c r="H1270" s="61"/>
    </row>
    <row r="1271" spans="6:8" ht="15.6">
      <c r="F1271" s="66"/>
      <c r="G1271" s="66"/>
      <c r="H1271" s="61"/>
    </row>
    <row r="1272" spans="6:8" ht="15.6">
      <c r="F1272" s="66"/>
      <c r="G1272" s="66"/>
      <c r="H1272" s="61"/>
    </row>
    <row r="1273" spans="6:8" ht="15.6">
      <c r="F1273" s="66"/>
      <c r="G1273" s="66"/>
      <c r="H1273" s="61"/>
    </row>
    <row r="1274" spans="6:8" ht="15.6">
      <c r="F1274" s="66"/>
      <c r="G1274" s="66"/>
      <c r="H1274" s="61"/>
    </row>
    <row r="1275" spans="6:8" ht="15.6">
      <c r="F1275" s="66"/>
      <c r="G1275" s="66"/>
      <c r="H1275" s="61"/>
    </row>
    <row r="1276" spans="6:8" ht="15.6">
      <c r="F1276" s="66"/>
      <c r="G1276" s="66"/>
      <c r="H1276" s="61"/>
    </row>
    <row r="1277" spans="6:8" ht="15.6">
      <c r="F1277" s="66"/>
      <c r="G1277" s="66"/>
      <c r="H1277" s="61"/>
    </row>
    <row r="1278" spans="6:8" ht="15.6">
      <c r="F1278" s="66"/>
      <c r="G1278" s="66"/>
      <c r="H1278" s="61"/>
    </row>
    <row r="1279" spans="6:8" ht="15.6">
      <c r="F1279" s="66"/>
      <c r="G1279" s="66"/>
      <c r="H1279" s="61"/>
    </row>
    <row r="1280" spans="6:8" ht="15.6">
      <c r="F1280" s="66"/>
      <c r="G1280" s="66"/>
      <c r="H1280" s="61"/>
    </row>
    <row r="1281" spans="6:8" ht="15.6">
      <c r="F1281" s="66"/>
      <c r="G1281" s="66"/>
      <c r="H1281" s="61"/>
    </row>
    <row r="1282" spans="6:8" ht="15.6">
      <c r="F1282" s="66"/>
      <c r="G1282" s="66"/>
      <c r="H1282" s="61"/>
    </row>
    <row r="1283" spans="6:8" ht="15.6">
      <c r="F1283" s="66"/>
      <c r="G1283" s="66"/>
      <c r="H1283" s="61"/>
    </row>
    <row r="1284" spans="6:8" ht="15.6">
      <c r="F1284" s="66"/>
      <c r="G1284" s="66"/>
      <c r="H1284" s="61"/>
    </row>
    <row r="1285" spans="6:8" ht="15.6">
      <c r="F1285" s="66"/>
      <c r="G1285" s="66"/>
      <c r="H1285" s="61"/>
    </row>
    <row r="1286" spans="6:8" ht="15.6">
      <c r="F1286" s="66"/>
      <c r="G1286" s="66"/>
      <c r="H1286" s="61"/>
    </row>
    <row r="1287" spans="6:8" ht="15.6">
      <c r="F1287" s="66"/>
      <c r="G1287" s="66"/>
      <c r="H1287" s="61"/>
    </row>
    <row r="1288" spans="6:8" ht="15.6">
      <c r="F1288" s="66"/>
      <c r="G1288" s="66"/>
      <c r="H1288" s="61"/>
    </row>
    <row r="1289" spans="6:8" ht="15.6">
      <c r="F1289" s="66"/>
      <c r="G1289" s="66"/>
      <c r="H1289" s="61"/>
    </row>
    <row r="1290" spans="6:8" ht="15.6">
      <c r="F1290" s="66"/>
      <c r="G1290" s="66"/>
      <c r="H1290" s="61"/>
    </row>
    <row r="1291" spans="6:8" ht="15.6">
      <c r="F1291" s="66"/>
      <c r="G1291" s="66"/>
      <c r="H1291" s="61"/>
    </row>
    <row r="1292" spans="6:8" ht="15.6">
      <c r="F1292" s="66"/>
      <c r="G1292" s="66"/>
      <c r="H1292" s="61"/>
    </row>
    <row r="1293" spans="6:8" ht="15.6">
      <c r="F1293" s="66"/>
      <c r="G1293" s="66"/>
      <c r="H1293" s="61"/>
    </row>
    <row r="1294" spans="6:8" ht="15.6">
      <c r="F1294" s="66"/>
      <c r="G1294" s="66"/>
      <c r="H1294" s="61"/>
    </row>
    <row r="1295" spans="6:8" ht="15.6">
      <c r="F1295" s="66"/>
      <c r="G1295" s="66"/>
      <c r="H1295" s="61"/>
    </row>
    <row r="1296" spans="6:8" ht="15.6">
      <c r="F1296" s="66"/>
      <c r="G1296" s="66"/>
      <c r="H1296" s="61"/>
    </row>
    <row r="1297" spans="6:8" ht="15.6">
      <c r="F1297" s="66"/>
      <c r="G1297" s="66"/>
      <c r="H1297" s="61"/>
    </row>
    <row r="1298" spans="6:8" ht="15.6">
      <c r="F1298" s="66"/>
      <c r="G1298" s="66"/>
      <c r="H1298" s="61"/>
    </row>
    <row r="1299" spans="6:8" ht="15.6">
      <c r="F1299" s="66"/>
      <c r="G1299" s="66"/>
      <c r="H1299" s="61"/>
    </row>
    <row r="1300" spans="6:8" ht="15.6">
      <c r="F1300" s="66"/>
      <c r="G1300" s="66"/>
      <c r="H1300" s="61"/>
    </row>
    <row r="1301" spans="6:8" ht="15.6">
      <c r="F1301" s="66"/>
      <c r="G1301" s="66"/>
      <c r="H1301" s="61"/>
    </row>
    <row r="1302" spans="6:8" ht="15.6">
      <c r="F1302" s="66"/>
      <c r="G1302" s="66"/>
      <c r="H1302" s="61"/>
    </row>
    <row r="1303" spans="6:8" ht="15.6">
      <c r="F1303" s="66"/>
      <c r="G1303" s="66"/>
      <c r="H1303" s="61"/>
    </row>
    <row r="1304" spans="6:8" ht="15.6">
      <c r="F1304" s="66"/>
      <c r="G1304" s="66"/>
      <c r="H1304" s="61"/>
    </row>
    <row r="1305" spans="6:8" ht="15.6">
      <c r="F1305" s="66"/>
      <c r="G1305" s="66"/>
      <c r="H1305" s="61"/>
    </row>
    <row r="1306" spans="6:8" ht="15.6">
      <c r="F1306" s="66"/>
      <c r="G1306" s="66"/>
      <c r="H1306" s="61"/>
    </row>
    <row r="1307" spans="6:8" ht="15.6">
      <c r="F1307" s="66"/>
      <c r="G1307" s="66"/>
      <c r="H1307" s="61"/>
    </row>
    <row r="1308" spans="6:8" ht="15.6">
      <c r="F1308" s="66"/>
      <c r="G1308" s="66"/>
      <c r="H1308" s="61"/>
    </row>
    <row r="1309" spans="6:8" ht="15.6">
      <c r="F1309" s="66"/>
      <c r="G1309" s="66"/>
      <c r="H1309" s="61"/>
    </row>
    <row r="1310" spans="6:8" ht="15.6">
      <c r="F1310" s="66"/>
      <c r="G1310" s="66"/>
      <c r="H1310" s="61"/>
    </row>
    <row r="1311" spans="6:8" ht="15.6">
      <c r="F1311" s="66"/>
      <c r="G1311" s="66"/>
      <c r="H1311" s="61"/>
    </row>
    <row r="1312" spans="6:8" ht="15.6">
      <c r="F1312" s="66"/>
      <c r="G1312" s="66"/>
      <c r="H1312" s="61"/>
    </row>
    <row r="1313" spans="6:8" ht="15.6">
      <c r="F1313" s="66"/>
      <c r="G1313" s="66"/>
      <c r="H1313" s="61"/>
    </row>
    <row r="1314" spans="6:8" ht="15.6">
      <c r="F1314" s="66"/>
      <c r="G1314" s="66"/>
      <c r="H1314" s="61"/>
    </row>
    <row r="1315" spans="6:8" ht="15.6">
      <c r="F1315" s="66"/>
      <c r="G1315" s="66"/>
      <c r="H1315" s="61"/>
    </row>
    <row r="1316" spans="6:8" ht="15.6">
      <c r="F1316" s="66"/>
      <c r="G1316" s="66"/>
      <c r="H1316" s="61"/>
    </row>
    <row r="1317" spans="6:8" ht="15.6">
      <c r="F1317" s="66"/>
      <c r="G1317" s="66"/>
      <c r="H1317" s="61"/>
    </row>
    <row r="1318" spans="6:8" ht="15.6">
      <c r="F1318" s="66"/>
      <c r="G1318" s="66"/>
      <c r="H1318" s="61"/>
    </row>
    <row r="1319" spans="6:8" ht="15.6">
      <c r="F1319" s="66"/>
      <c r="G1319" s="66"/>
      <c r="H1319" s="61"/>
    </row>
    <row r="1320" spans="6:8" ht="15.6">
      <c r="F1320" s="66"/>
      <c r="G1320" s="66"/>
      <c r="H1320" s="61"/>
    </row>
    <row r="1321" spans="6:8" ht="15.6">
      <c r="F1321" s="66"/>
      <c r="G1321" s="66"/>
      <c r="H1321" s="61"/>
    </row>
    <row r="1322" spans="6:8" ht="15.6">
      <c r="F1322" s="66"/>
      <c r="G1322" s="66"/>
      <c r="H1322" s="61"/>
    </row>
    <row r="1323" spans="6:8" ht="15.6">
      <c r="F1323" s="66"/>
      <c r="G1323" s="66"/>
      <c r="H1323" s="61"/>
    </row>
    <row r="1324" spans="6:8" ht="15.6">
      <c r="F1324" s="66"/>
      <c r="G1324" s="66"/>
      <c r="H1324" s="61"/>
    </row>
    <row r="1325" spans="6:8" ht="15.6">
      <c r="F1325" s="66"/>
      <c r="G1325" s="66"/>
      <c r="H1325" s="61"/>
    </row>
    <row r="1326" spans="6:8" ht="15.6">
      <c r="F1326" s="66"/>
      <c r="G1326" s="66"/>
      <c r="H1326" s="61"/>
    </row>
    <row r="1327" spans="6:8" ht="15.6">
      <c r="F1327" s="66"/>
      <c r="G1327" s="66"/>
      <c r="H1327" s="61"/>
    </row>
    <row r="1328" spans="6:8" ht="15.6">
      <c r="F1328" s="66"/>
      <c r="G1328" s="66"/>
      <c r="H1328" s="61"/>
    </row>
    <row r="1329" spans="6:8" ht="15.6">
      <c r="F1329" s="66"/>
      <c r="G1329" s="66"/>
      <c r="H1329" s="61"/>
    </row>
    <row r="1330" spans="6:8" ht="15.6">
      <c r="F1330" s="66"/>
      <c r="G1330" s="66"/>
      <c r="H1330" s="61"/>
    </row>
    <row r="1331" spans="6:8" ht="15.6">
      <c r="F1331" s="66"/>
      <c r="G1331" s="66"/>
      <c r="H1331" s="61"/>
    </row>
    <row r="1332" spans="6:8" ht="15.6">
      <c r="F1332" s="66"/>
      <c r="G1332" s="66"/>
      <c r="H1332" s="61"/>
    </row>
    <row r="1333" spans="6:8" ht="15.6">
      <c r="F1333" s="66"/>
      <c r="G1333" s="66"/>
      <c r="H1333" s="61"/>
    </row>
    <row r="1334" spans="6:8" ht="15.6">
      <c r="F1334" s="66"/>
      <c r="G1334" s="66"/>
      <c r="H1334" s="61"/>
    </row>
    <row r="1335" spans="6:8" ht="15.6">
      <c r="F1335" s="66"/>
      <c r="G1335" s="66"/>
      <c r="H1335" s="61"/>
    </row>
    <row r="1336" spans="6:8" ht="15.6">
      <c r="F1336" s="66"/>
      <c r="G1336" s="66"/>
      <c r="H1336" s="61"/>
    </row>
    <row r="1337" spans="6:8" ht="15.6">
      <c r="F1337" s="66"/>
      <c r="G1337" s="66"/>
      <c r="H1337" s="61"/>
    </row>
    <row r="1338" spans="6:8" ht="15.6">
      <c r="F1338" s="66"/>
      <c r="G1338" s="66"/>
      <c r="H1338" s="61"/>
    </row>
    <row r="1339" spans="6:8" ht="15.6">
      <c r="F1339" s="66"/>
      <c r="G1339" s="66"/>
      <c r="H1339" s="61"/>
    </row>
    <row r="1340" spans="6:8" ht="15.6">
      <c r="F1340" s="66"/>
      <c r="G1340" s="66"/>
      <c r="H1340" s="61"/>
    </row>
    <row r="1341" spans="6:8" ht="15.6">
      <c r="F1341" s="66"/>
      <c r="G1341" s="66"/>
      <c r="H1341" s="61"/>
    </row>
    <row r="1342" spans="6:8" ht="15.6">
      <c r="F1342" s="66"/>
      <c r="G1342" s="66"/>
      <c r="H1342" s="61"/>
    </row>
    <row r="1343" spans="6:8" ht="15.6">
      <c r="F1343" s="66"/>
      <c r="G1343" s="66"/>
      <c r="H1343" s="61"/>
    </row>
    <row r="1344" spans="6:8" ht="15.6">
      <c r="F1344" s="66"/>
      <c r="G1344" s="66"/>
      <c r="H1344" s="61"/>
    </row>
    <row r="1345" spans="6:8" ht="15.6">
      <c r="F1345" s="66"/>
      <c r="G1345" s="66"/>
      <c r="H1345" s="61"/>
    </row>
    <row r="1346" spans="6:8" ht="15.6">
      <c r="F1346" s="66"/>
      <c r="G1346" s="66"/>
      <c r="H1346" s="61"/>
    </row>
    <row r="1347" spans="6:8" ht="15.6">
      <c r="F1347" s="66"/>
      <c r="G1347" s="66"/>
      <c r="H1347" s="61"/>
    </row>
    <row r="1348" spans="6:8" ht="15.6">
      <c r="F1348" s="66"/>
      <c r="G1348" s="66"/>
      <c r="H1348" s="61"/>
    </row>
    <row r="1349" spans="6:8" ht="15.6">
      <c r="F1349" s="66"/>
      <c r="G1349" s="66"/>
      <c r="H1349" s="61"/>
    </row>
    <row r="1350" spans="6:8" ht="15.6">
      <c r="F1350" s="66"/>
      <c r="G1350" s="66"/>
      <c r="H1350" s="61"/>
    </row>
    <row r="1351" spans="6:8" ht="15.6">
      <c r="F1351" s="66"/>
      <c r="G1351" s="66"/>
      <c r="H1351" s="61"/>
    </row>
    <row r="1352" spans="6:8" ht="15.6">
      <c r="F1352" s="66"/>
      <c r="G1352" s="66"/>
      <c r="H1352" s="61"/>
    </row>
    <row r="1353" spans="6:8" ht="15.6">
      <c r="F1353" s="66"/>
      <c r="G1353" s="66"/>
      <c r="H1353" s="61"/>
    </row>
    <row r="1354" spans="6:8" ht="15.6">
      <c r="F1354" s="66"/>
      <c r="G1354" s="66"/>
      <c r="H1354" s="61"/>
    </row>
    <row r="1355" spans="6:8" ht="15.6">
      <c r="F1355" s="66"/>
      <c r="G1355" s="66"/>
      <c r="H1355" s="61"/>
    </row>
    <row r="1356" spans="6:8" ht="15.6">
      <c r="F1356" s="66"/>
      <c r="G1356" s="66"/>
      <c r="H1356" s="61"/>
    </row>
    <row r="1357" spans="6:8" ht="15.6">
      <c r="F1357" s="66"/>
      <c r="G1357" s="66"/>
      <c r="H1357" s="61"/>
    </row>
    <row r="1358" spans="6:8" ht="15.6">
      <c r="F1358" s="66"/>
      <c r="G1358" s="66"/>
      <c r="H1358" s="61"/>
    </row>
    <row r="1359" spans="6:8" ht="15.6">
      <c r="F1359" s="66"/>
      <c r="G1359" s="66"/>
      <c r="H1359" s="61"/>
    </row>
    <row r="1360" spans="6:8" ht="15.6">
      <c r="F1360" s="66"/>
      <c r="G1360" s="66"/>
      <c r="H1360" s="61"/>
    </row>
    <row r="1361" spans="6:8" ht="15.6">
      <c r="F1361" s="66"/>
      <c r="G1361" s="66"/>
      <c r="H1361" s="61"/>
    </row>
    <row r="1362" spans="6:8" ht="15.6">
      <c r="F1362" s="66"/>
      <c r="G1362" s="66"/>
      <c r="H1362" s="61"/>
    </row>
    <row r="1363" spans="6:8" ht="15.6">
      <c r="F1363" s="66"/>
      <c r="G1363" s="66"/>
      <c r="H1363" s="61"/>
    </row>
    <row r="1364" spans="6:8" ht="15.6">
      <c r="F1364" s="66"/>
      <c r="G1364" s="66"/>
      <c r="H1364" s="61"/>
    </row>
    <row r="1365" spans="6:8" ht="15.6">
      <c r="F1365" s="66"/>
      <c r="G1365" s="66"/>
      <c r="H1365" s="61"/>
    </row>
    <row r="1366" spans="6:8" ht="15.6">
      <c r="F1366" s="66"/>
      <c r="G1366" s="66"/>
      <c r="H1366" s="61"/>
    </row>
    <row r="1367" spans="6:8" ht="15.6">
      <c r="F1367" s="66"/>
      <c r="G1367" s="66"/>
      <c r="H1367" s="61"/>
    </row>
    <row r="1368" spans="6:8" ht="15.6">
      <c r="F1368" s="66"/>
      <c r="G1368" s="66"/>
      <c r="H1368" s="61"/>
    </row>
    <row r="1369" spans="6:8" ht="15.6">
      <c r="F1369" s="66"/>
      <c r="G1369" s="66"/>
      <c r="H1369" s="61"/>
    </row>
    <row r="1370" spans="6:8" ht="15.6">
      <c r="F1370" s="66"/>
      <c r="G1370" s="66"/>
      <c r="H1370" s="61"/>
    </row>
    <row r="1371" spans="6:8" ht="15.6">
      <c r="F1371" s="66"/>
      <c r="G1371" s="66"/>
      <c r="H1371" s="61"/>
    </row>
    <row r="1372" spans="6:8" ht="15.6">
      <c r="F1372" s="66"/>
      <c r="G1372" s="66"/>
      <c r="H1372" s="61"/>
    </row>
    <row r="1373" spans="6:8" ht="15.6">
      <c r="F1373" s="66"/>
      <c r="G1373" s="66"/>
      <c r="H1373" s="61"/>
    </row>
    <row r="1374" spans="6:8" ht="15.6">
      <c r="F1374" s="66"/>
      <c r="G1374" s="66"/>
      <c r="H1374" s="61"/>
    </row>
    <row r="1375" spans="6:8" ht="15.6">
      <c r="F1375" s="66"/>
      <c r="G1375" s="66"/>
      <c r="H1375" s="61"/>
    </row>
    <row r="1376" spans="6:8" ht="15.6">
      <c r="F1376" s="66"/>
      <c r="G1376" s="66"/>
      <c r="H1376" s="61"/>
    </row>
    <row r="1377" spans="6:8" ht="15.6">
      <c r="F1377" s="66"/>
      <c r="G1377" s="66"/>
      <c r="H1377" s="61"/>
    </row>
    <row r="1378" spans="6:8" ht="15.6">
      <c r="F1378" s="66"/>
      <c r="G1378" s="66"/>
      <c r="H1378" s="61"/>
    </row>
    <row r="1379" spans="6:8" ht="15.6">
      <c r="F1379" s="66"/>
      <c r="G1379" s="66"/>
      <c r="H1379" s="61"/>
    </row>
    <row r="1380" spans="6:8" ht="15.6">
      <c r="F1380" s="66"/>
      <c r="G1380" s="66"/>
      <c r="H1380" s="61"/>
    </row>
    <row r="1381" spans="6:8" ht="15.6">
      <c r="F1381" s="66"/>
      <c r="G1381" s="66"/>
      <c r="H1381" s="61"/>
    </row>
    <row r="1382" spans="6:8" ht="15.6">
      <c r="F1382" s="66"/>
      <c r="G1382" s="66"/>
      <c r="H1382" s="61"/>
    </row>
    <row r="1383" spans="6:8" ht="15.6">
      <c r="F1383" s="66"/>
      <c r="G1383" s="66"/>
      <c r="H1383" s="61"/>
    </row>
    <row r="1384" spans="6:8" ht="15.6">
      <c r="F1384" s="66"/>
      <c r="G1384" s="66"/>
      <c r="H1384" s="61"/>
    </row>
    <row r="1385" spans="6:8" ht="15.6">
      <c r="F1385" s="66"/>
      <c r="G1385" s="66"/>
      <c r="H1385" s="61"/>
    </row>
    <row r="1386" spans="6:8" ht="15.6">
      <c r="F1386" s="66"/>
      <c r="G1386" s="66"/>
      <c r="H1386" s="61"/>
    </row>
    <row r="1387" spans="6:8" ht="15.6">
      <c r="F1387" s="66"/>
      <c r="G1387" s="66"/>
      <c r="H1387" s="61"/>
    </row>
    <row r="1388" spans="6:8" ht="15.6">
      <c r="F1388" s="66"/>
      <c r="G1388" s="66"/>
      <c r="H1388" s="61"/>
    </row>
    <row r="1389" spans="6:8" ht="15.6">
      <c r="F1389" s="66"/>
      <c r="G1389" s="66"/>
      <c r="H1389" s="61"/>
    </row>
    <row r="1390" spans="6:8" ht="15.6">
      <c r="F1390" s="66"/>
      <c r="G1390" s="66"/>
      <c r="H1390" s="61"/>
    </row>
    <row r="1391" spans="6:8" ht="15.6">
      <c r="F1391" s="66"/>
      <c r="G1391" s="66"/>
      <c r="H1391" s="61"/>
    </row>
    <row r="1392" spans="6:8" ht="15.6">
      <c r="F1392" s="66"/>
      <c r="G1392" s="66"/>
      <c r="H1392" s="61"/>
    </row>
    <row r="1393" spans="6:8" ht="15.6">
      <c r="F1393" s="66"/>
      <c r="G1393" s="66"/>
      <c r="H1393" s="61"/>
    </row>
    <row r="1394" spans="6:8" ht="15.6">
      <c r="F1394" s="66"/>
      <c r="G1394" s="66"/>
      <c r="H1394" s="61"/>
    </row>
    <row r="1395" spans="6:8" ht="15.6">
      <c r="F1395" s="66"/>
      <c r="G1395" s="66"/>
      <c r="H1395" s="61"/>
    </row>
    <row r="1396" spans="6:8" ht="15.6">
      <c r="F1396" s="66"/>
      <c r="G1396" s="66"/>
      <c r="H1396" s="61"/>
    </row>
    <row r="1397" spans="6:8" ht="15.6">
      <c r="F1397" s="66"/>
      <c r="G1397" s="66"/>
      <c r="H1397" s="61"/>
    </row>
    <row r="1398" spans="6:8" ht="15.6">
      <c r="F1398" s="66"/>
      <c r="G1398" s="66"/>
      <c r="H1398" s="61"/>
    </row>
    <row r="1399" spans="6:8" ht="15.6">
      <c r="F1399" s="66"/>
      <c r="G1399" s="66"/>
      <c r="H1399" s="61"/>
    </row>
    <row r="1400" spans="6:8" ht="15.6">
      <c r="F1400" s="66"/>
      <c r="G1400" s="66"/>
      <c r="H1400" s="61"/>
    </row>
    <row r="1401" spans="6:8" ht="15.6">
      <c r="F1401" s="66"/>
      <c r="G1401" s="66"/>
      <c r="H1401" s="61"/>
    </row>
    <row r="1402" spans="6:8" ht="15.6">
      <c r="F1402" s="66"/>
      <c r="G1402" s="66"/>
      <c r="H1402" s="61"/>
    </row>
    <row r="1403" spans="6:8" ht="15.6">
      <c r="F1403" s="66"/>
      <c r="G1403" s="66"/>
      <c r="H1403" s="61"/>
    </row>
    <row r="1404" spans="6:8" ht="15.6">
      <c r="F1404" s="66"/>
      <c r="G1404" s="66"/>
      <c r="H1404" s="61"/>
    </row>
    <row r="1405" spans="6:8" ht="15.6">
      <c r="F1405" s="66"/>
      <c r="G1405" s="66"/>
      <c r="H1405" s="61"/>
    </row>
    <row r="1406" spans="6:8" ht="15.6">
      <c r="F1406" s="66"/>
      <c r="G1406" s="66"/>
      <c r="H1406" s="61"/>
    </row>
    <row r="1407" spans="6:8" ht="15.6">
      <c r="F1407" s="66"/>
      <c r="G1407" s="66"/>
      <c r="H1407" s="61"/>
    </row>
    <row r="1408" spans="6:8" ht="15.6">
      <c r="F1408" s="66"/>
      <c r="G1408" s="66"/>
      <c r="H1408" s="61"/>
    </row>
    <row r="1409" spans="6:8" ht="15.6">
      <c r="F1409" s="66"/>
      <c r="G1409" s="66"/>
      <c r="H1409" s="61"/>
    </row>
    <row r="1410" spans="6:8" ht="15.6">
      <c r="F1410" s="66"/>
      <c r="G1410" s="66"/>
      <c r="H1410" s="61"/>
    </row>
    <row r="1411" spans="6:8" ht="15.6">
      <c r="F1411" s="66"/>
      <c r="G1411" s="66"/>
      <c r="H1411" s="61"/>
    </row>
    <row r="1412" spans="6:8" ht="15.6">
      <c r="F1412" s="66"/>
      <c r="G1412" s="66"/>
      <c r="H1412" s="61"/>
    </row>
    <row r="1413" spans="6:8" ht="15.6">
      <c r="F1413" s="66"/>
      <c r="G1413" s="66"/>
      <c r="H1413" s="61"/>
    </row>
    <row r="1414" spans="6:8" ht="15.6">
      <c r="F1414" s="66"/>
      <c r="G1414" s="66"/>
      <c r="H1414" s="61"/>
    </row>
    <row r="1415" spans="6:8" ht="15.6">
      <c r="F1415" s="66"/>
      <c r="G1415" s="66"/>
      <c r="H1415" s="61"/>
    </row>
    <row r="1416" spans="6:8" ht="15.6">
      <c r="F1416" s="66"/>
      <c r="G1416" s="66"/>
      <c r="H1416" s="61"/>
    </row>
    <row r="1417" spans="6:8" ht="15.6">
      <c r="F1417" s="66"/>
      <c r="G1417" s="66"/>
      <c r="H1417" s="61"/>
    </row>
    <row r="1418" spans="6:8" ht="15.6">
      <c r="F1418" s="66"/>
      <c r="G1418" s="66"/>
      <c r="H1418" s="61"/>
    </row>
    <row r="1419" spans="6:8" ht="15.6">
      <c r="F1419" s="66"/>
      <c r="G1419" s="66"/>
      <c r="H1419" s="61"/>
    </row>
    <row r="1420" spans="6:8" ht="15.6">
      <c r="F1420" s="66"/>
      <c r="G1420" s="66"/>
      <c r="H1420" s="61"/>
    </row>
    <row r="1421" spans="6:8" ht="15.6">
      <c r="F1421" s="66"/>
      <c r="G1421" s="66"/>
      <c r="H1421" s="61"/>
    </row>
    <row r="1422" spans="6:8" ht="15.6">
      <c r="F1422" s="66"/>
      <c r="G1422" s="66"/>
      <c r="H1422" s="61"/>
    </row>
    <row r="1423" spans="6:8" ht="15.6">
      <c r="F1423" s="66"/>
      <c r="G1423" s="66"/>
      <c r="H1423" s="61"/>
    </row>
    <row r="1424" spans="6:8" ht="15.6">
      <c r="F1424" s="66"/>
      <c r="G1424" s="66"/>
      <c r="H1424" s="61"/>
    </row>
    <row r="1425" spans="6:8" ht="15.6">
      <c r="F1425" s="66"/>
      <c r="G1425" s="66"/>
      <c r="H1425" s="61"/>
    </row>
    <row r="1426" spans="6:8" ht="15.6">
      <c r="F1426" s="66"/>
      <c r="G1426" s="66"/>
      <c r="H1426" s="61"/>
    </row>
    <row r="1427" spans="6:8" ht="15.6">
      <c r="F1427" s="66"/>
      <c r="G1427" s="66"/>
      <c r="H1427" s="61"/>
    </row>
    <row r="1428" spans="6:8" ht="15.6">
      <c r="F1428" s="66"/>
      <c r="G1428" s="66"/>
      <c r="H1428" s="61"/>
    </row>
    <row r="1429" spans="6:8" ht="15.6">
      <c r="F1429" s="66"/>
      <c r="G1429" s="66"/>
      <c r="H1429" s="61"/>
    </row>
    <row r="1430" spans="6:8" ht="15.6">
      <c r="F1430" s="66"/>
      <c r="G1430" s="66"/>
      <c r="H1430" s="61"/>
    </row>
    <row r="1431" spans="6:8" ht="15.6">
      <c r="F1431" s="66"/>
      <c r="G1431" s="66"/>
      <c r="H1431" s="61"/>
    </row>
    <row r="1432" spans="6:8" ht="15.6">
      <c r="F1432" s="66"/>
      <c r="G1432" s="66"/>
      <c r="H1432" s="61"/>
    </row>
    <row r="1433" spans="6:8" ht="15.6">
      <c r="F1433" s="66"/>
      <c r="G1433" s="66"/>
      <c r="H1433" s="61"/>
    </row>
    <row r="1434" spans="6:8" ht="15.6">
      <c r="F1434" s="66"/>
      <c r="G1434" s="66"/>
      <c r="H1434" s="61"/>
    </row>
    <row r="1435" spans="6:8" ht="15.6">
      <c r="F1435" s="66"/>
      <c r="G1435" s="66"/>
      <c r="H1435" s="61"/>
    </row>
    <row r="1436" spans="6:8" ht="15.6">
      <c r="F1436" s="66"/>
      <c r="G1436" s="66"/>
      <c r="H1436" s="61"/>
    </row>
    <row r="1437" spans="6:8" ht="15.6">
      <c r="F1437" s="66"/>
      <c r="G1437" s="66"/>
      <c r="H1437" s="61"/>
    </row>
    <row r="1438" spans="6:8" ht="15.6">
      <c r="F1438" s="66"/>
      <c r="G1438" s="66"/>
      <c r="H1438" s="61"/>
    </row>
    <row r="1439" spans="6:8" ht="15.6">
      <c r="F1439" s="66"/>
      <c r="G1439" s="66"/>
      <c r="H1439" s="61"/>
    </row>
    <row r="1440" spans="6:8" ht="15.6">
      <c r="F1440" s="66"/>
      <c r="G1440" s="66"/>
      <c r="H1440" s="61"/>
    </row>
    <row r="1441" spans="6:8" ht="15.6">
      <c r="F1441" s="66"/>
      <c r="G1441" s="66"/>
      <c r="H1441" s="61"/>
    </row>
    <row r="1442" spans="6:8" ht="15.6">
      <c r="F1442" s="66"/>
      <c r="G1442" s="66"/>
      <c r="H1442" s="61"/>
    </row>
    <row r="1443" spans="6:8" ht="15.6">
      <c r="F1443" s="66"/>
      <c r="G1443" s="66"/>
      <c r="H1443" s="61"/>
    </row>
    <row r="1444" spans="6:8" ht="15.6">
      <c r="F1444" s="66"/>
      <c r="G1444" s="66"/>
      <c r="H1444" s="61"/>
    </row>
    <row r="1445" spans="6:8" ht="15.6">
      <c r="F1445" s="66"/>
      <c r="G1445" s="66"/>
      <c r="H1445" s="61"/>
    </row>
    <row r="1446" spans="6:8" ht="15.6">
      <c r="F1446" s="66"/>
      <c r="G1446" s="66"/>
      <c r="H1446" s="61"/>
    </row>
    <row r="1447" spans="6:8" ht="15.6">
      <c r="F1447" s="66"/>
      <c r="G1447" s="66"/>
      <c r="H1447" s="61"/>
    </row>
    <row r="1448" spans="6:8" ht="15.6">
      <c r="F1448" s="66"/>
      <c r="G1448" s="66"/>
      <c r="H1448" s="61"/>
    </row>
    <row r="1449" spans="6:8" ht="15.6">
      <c r="F1449" s="66"/>
      <c r="G1449" s="66"/>
      <c r="H1449" s="61"/>
    </row>
    <row r="1450" spans="6:8" ht="15.6">
      <c r="F1450" s="66"/>
      <c r="G1450" s="66"/>
      <c r="H1450" s="61"/>
    </row>
    <row r="1451" spans="6:8" ht="15.6">
      <c r="F1451" s="66"/>
      <c r="G1451" s="66"/>
      <c r="H1451" s="61"/>
    </row>
    <row r="1452" spans="6:8" ht="15.6">
      <c r="F1452" s="66"/>
      <c r="G1452" s="66"/>
      <c r="H1452" s="61"/>
    </row>
    <row r="1453" spans="6:8" ht="15.6">
      <c r="F1453" s="66"/>
      <c r="G1453" s="66"/>
      <c r="H1453" s="61"/>
    </row>
    <row r="1454" spans="6:8" ht="15.6">
      <c r="F1454" s="66"/>
      <c r="G1454" s="66"/>
      <c r="H1454" s="61"/>
    </row>
    <row r="1455" spans="6:8" ht="15.6">
      <c r="F1455" s="66"/>
      <c r="G1455" s="66"/>
      <c r="H1455" s="61"/>
    </row>
    <row r="1456" spans="6:8" ht="15.6">
      <c r="F1456" s="66"/>
      <c r="G1456" s="66"/>
      <c r="H1456" s="61"/>
    </row>
    <row r="1457" spans="6:8" ht="15.6">
      <c r="F1457" s="66"/>
      <c r="G1457" s="66"/>
      <c r="H1457" s="61"/>
    </row>
    <row r="1458" spans="6:8" ht="15.6">
      <c r="F1458" s="66"/>
      <c r="G1458" s="66"/>
      <c r="H1458" s="61"/>
    </row>
    <row r="1459" spans="6:8" ht="15.6">
      <c r="F1459" s="66"/>
      <c r="G1459" s="66"/>
      <c r="H1459" s="61"/>
    </row>
    <row r="1460" spans="6:8" ht="15.6">
      <c r="F1460" s="66"/>
      <c r="G1460" s="66"/>
      <c r="H1460" s="61"/>
    </row>
    <row r="1461" spans="6:8" ht="15.6">
      <c r="F1461" s="66"/>
      <c r="G1461" s="66"/>
      <c r="H1461" s="61"/>
    </row>
    <row r="1462" spans="6:8" ht="15.6">
      <c r="F1462" s="66"/>
      <c r="G1462" s="66"/>
      <c r="H1462" s="61"/>
    </row>
    <row r="1463" spans="6:8" ht="15.6">
      <c r="F1463" s="66"/>
      <c r="G1463" s="66"/>
      <c r="H1463" s="61"/>
    </row>
    <row r="1464" spans="6:8" ht="15.6">
      <c r="F1464" s="66"/>
      <c r="G1464" s="66"/>
      <c r="H1464" s="61"/>
    </row>
    <row r="1465" spans="6:8" ht="15.6">
      <c r="F1465" s="66"/>
      <c r="G1465" s="66"/>
      <c r="H1465" s="61"/>
    </row>
    <row r="1466" spans="6:8" ht="15.6">
      <c r="F1466" s="66"/>
      <c r="G1466" s="66"/>
      <c r="H1466" s="61"/>
    </row>
    <row r="1467" spans="6:8" ht="15.6">
      <c r="F1467" s="66"/>
      <c r="G1467" s="66"/>
      <c r="H1467" s="61"/>
    </row>
    <row r="1468" spans="6:8" ht="15.6">
      <c r="F1468" s="66"/>
      <c r="G1468" s="66"/>
      <c r="H1468" s="61"/>
    </row>
    <row r="1469" spans="6:8" ht="15.6">
      <c r="F1469" s="66"/>
      <c r="G1469" s="66"/>
      <c r="H1469" s="61"/>
    </row>
    <row r="1470" spans="6:8" ht="15.6">
      <c r="F1470" s="66"/>
      <c r="G1470" s="66"/>
      <c r="H1470" s="61"/>
    </row>
    <row r="1471" spans="6:8" ht="15.6">
      <c r="F1471" s="66"/>
      <c r="G1471" s="66"/>
      <c r="H1471" s="61"/>
    </row>
    <row r="1472" spans="6:8" ht="15.6">
      <c r="F1472" s="66"/>
      <c r="G1472" s="66"/>
      <c r="H1472" s="61"/>
    </row>
    <row r="1473" spans="6:8" ht="15.6">
      <c r="F1473" s="66"/>
      <c r="G1473" s="66"/>
      <c r="H1473" s="61"/>
    </row>
    <row r="1474" spans="6:8" ht="15.6">
      <c r="F1474" s="66"/>
      <c r="G1474" s="66"/>
      <c r="H1474" s="61"/>
    </row>
    <row r="1475" spans="6:8" ht="15.6">
      <c r="F1475" s="66"/>
      <c r="G1475" s="66"/>
      <c r="H1475" s="61"/>
    </row>
    <row r="1476" spans="6:8" ht="15.6">
      <c r="F1476" s="66"/>
      <c r="G1476" s="66"/>
      <c r="H1476" s="61"/>
    </row>
    <row r="1477" spans="6:8" ht="15.6">
      <c r="F1477" s="66"/>
      <c r="G1477" s="66"/>
      <c r="H1477" s="61"/>
    </row>
    <row r="1478" spans="6:8" ht="15.6">
      <c r="F1478" s="66"/>
      <c r="G1478" s="66"/>
      <c r="H1478" s="61"/>
    </row>
    <row r="1479" spans="6:8" ht="15.6">
      <c r="F1479" s="66"/>
      <c r="G1479" s="66"/>
      <c r="H1479" s="61"/>
    </row>
    <row r="1480" spans="6:8" ht="15.6">
      <c r="F1480" s="66"/>
      <c r="G1480" s="66"/>
      <c r="H1480" s="61"/>
    </row>
    <row r="1481" spans="6:8" ht="15.6">
      <c r="F1481" s="66"/>
      <c r="G1481" s="66"/>
      <c r="H1481" s="61"/>
    </row>
    <row r="1482" spans="6:8" ht="15.6">
      <c r="F1482" s="66"/>
      <c r="G1482" s="66"/>
      <c r="H1482" s="61"/>
    </row>
    <row r="1483" spans="6:8" ht="15.6">
      <c r="F1483" s="66"/>
      <c r="G1483" s="66"/>
      <c r="H1483" s="61"/>
    </row>
    <row r="1484" spans="6:8" ht="15.6">
      <c r="F1484" s="66"/>
      <c r="G1484" s="66"/>
      <c r="H1484" s="61"/>
    </row>
    <row r="1485" spans="6:8" ht="15.6">
      <c r="F1485" s="66"/>
      <c r="G1485" s="66"/>
      <c r="H1485" s="61"/>
    </row>
    <row r="1486" spans="6:8" ht="15.6">
      <c r="F1486" s="66"/>
      <c r="G1486" s="66"/>
      <c r="H1486" s="61"/>
    </row>
    <row r="1487" spans="6:8" ht="15.6">
      <c r="F1487" s="66"/>
      <c r="G1487" s="66"/>
      <c r="H1487" s="61"/>
    </row>
    <row r="1488" spans="6:8" ht="15.6">
      <c r="F1488" s="66"/>
      <c r="G1488" s="66"/>
      <c r="H1488" s="61"/>
    </row>
    <row r="1489" spans="6:8" ht="15.6">
      <c r="F1489" s="66"/>
      <c r="G1489" s="66"/>
      <c r="H1489" s="61"/>
    </row>
    <row r="1490" spans="6:8" ht="15.6">
      <c r="F1490" s="66"/>
      <c r="G1490" s="66"/>
      <c r="H1490" s="61"/>
    </row>
    <row r="1491" spans="6:8" ht="15.6">
      <c r="F1491" s="66"/>
      <c r="G1491" s="66"/>
      <c r="H1491" s="61"/>
    </row>
    <row r="1492" spans="6:8" ht="15.6">
      <c r="F1492" s="66"/>
      <c r="G1492" s="66"/>
      <c r="H1492" s="61"/>
    </row>
    <row r="1493" spans="6:8" ht="15.6">
      <c r="F1493" s="66"/>
      <c r="G1493" s="66"/>
      <c r="H1493" s="61"/>
    </row>
    <row r="1494" spans="6:8" ht="15.6">
      <c r="F1494" s="66"/>
      <c r="G1494" s="66"/>
      <c r="H1494" s="61"/>
    </row>
    <row r="1495" spans="6:8" ht="15.6">
      <c r="F1495" s="66"/>
      <c r="G1495" s="66"/>
      <c r="H1495" s="61"/>
    </row>
    <row r="1496" spans="6:8" ht="15.6">
      <c r="F1496" s="66"/>
      <c r="G1496" s="66"/>
      <c r="H1496" s="61"/>
    </row>
    <row r="1497" spans="6:8" ht="15.6">
      <c r="F1497" s="66"/>
      <c r="G1497" s="66"/>
      <c r="H1497" s="61"/>
    </row>
    <row r="1498" spans="6:8" ht="15.6">
      <c r="F1498" s="66"/>
      <c r="G1498" s="66"/>
      <c r="H1498" s="61"/>
    </row>
    <row r="1499" spans="6:8" ht="15.6">
      <c r="F1499" s="66"/>
      <c r="G1499" s="66"/>
      <c r="H1499" s="61"/>
    </row>
    <row r="1500" spans="6:8" ht="15.6">
      <c r="F1500" s="66"/>
      <c r="G1500" s="66"/>
      <c r="H1500" s="61"/>
    </row>
    <row r="1501" spans="6:8" ht="15.6">
      <c r="F1501" s="66"/>
      <c r="G1501" s="66"/>
      <c r="H1501" s="61"/>
    </row>
    <row r="1502" spans="6:8" ht="15.6">
      <c r="F1502" s="66"/>
      <c r="G1502" s="66"/>
      <c r="H1502" s="61"/>
    </row>
    <row r="1503" spans="6:8" ht="15.6">
      <c r="F1503" s="66"/>
      <c r="G1503" s="66"/>
      <c r="H1503" s="61"/>
    </row>
    <row r="1504" spans="6:8" ht="15.6">
      <c r="F1504" s="66"/>
      <c r="G1504" s="66"/>
      <c r="H1504" s="61"/>
    </row>
    <row r="1505" spans="6:8" ht="15.6">
      <c r="F1505" s="66"/>
      <c r="G1505" s="66"/>
      <c r="H1505" s="61"/>
    </row>
    <row r="1506" spans="6:8" ht="15.6">
      <c r="F1506" s="66"/>
      <c r="G1506" s="66"/>
      <c r="H1506" s="61"/>
    </row>
    <row r="1507" spans="6:8" ht="15.6">
      <c r="F1507" s="66"/>
      <c r="G1507" s="66"/>
      <c r="H1507" s="61"/>
    </row>
    <row r="1508" spans="6:8" ht="15.6">
      <c r="F1508" s="66"/>
      <c r="G1508" s="66"/>
      <c r="H1508" s="61"/>
    </row>
    <row r="1509" spans="6:8" ht="15.6">
      <c r="F1509" s="66"/>
      <c r="G1509" s="66"/>
      <c r="H1509" s="61"/>
    </row>
    <row r="1510" spans="6:8" ht="15.6">
      <c r="F1510" s="66"/>
      <c r="G1510" s="66"/>
      <c r="H1510" s="61"/>
    </row>
    <row r="1511" spans="6:8" ht="15.6">
      <c r="F1511" s="66"/>
      <c r="G1511" s="66"/>
      <c r="H1511" s="61"/>
    </row>
    <row r="1512" spans="6:8" ht="15.6">
      <c r="F1512" s="66"/>
      <c r="G1512" s="66"/>
      <c r="H1512" s="61"/>
    </row>
    <row r="1513" spans="6:8" ht="15.6">
      <c r="F1513" s="66"/>
      <c r="G1513" s="66"/>
      <c r="H1513" s="61"/>
    </row>
    <row r="1514" spans="6:8" ht="15.6">
      <c r="F1514" s="66"/>
      <c r="G1514" s="66"/>
      <c r="H1514" s="61"/>
    </row>
    <row r="1515" spans="6:8" ht="15.6">
      <c r="F1515" s="66"/>
      <c r="G1515" s="66"/>
      <c r="H1515" s="61"/>
    </row>
    <row r="1516" spans="6:8" ht="15.6">
      <c r="F1516" s="66"/>
      <c r="G1516" s="66"/>
      <c r="H1516" s="61"/>
    </row>
    <row r="1517" spans="6:8" ht="15.6">
      <c r="F1517" s="66"/>
      <c r="G1517" s="66"/>
      <c r="H1517" s="61"/>
    </row>
    <row r="1518" spans="6:8" ht="15.6">
      <c r="F1518" s="66"/>
      <c r="G1518" s="66"/>
      <c r="H1518" s="61"/>
    </row>
    <row r="1519" spans="6:8" ht="15.6">
      <c r="F1519" s="66"/>
      <c r="G1519" s="66"/>
      <c r="H1519" s="61"/>
    </row>
    <row r="1520" spans="6:8" ht="15.6">
      <c r="F1520" s="66"/>
      <c r="G1520" s="66"/>
      <c r="H1520" s="61"/>
    </row>
    <row r="1521" spans="6:8" ht="15.6">
      <c r="F1521" s="66"/>
      <c r="G1521" s="66"/>
      <c r="H1521" s="61"/>
    </row>
    <row r="1522" spans="6:8" ht="15.6">
      <c r="F1522" s="66"/>
      <c r="G1522" s="66"/>
      <c r="H1522" s="61"/>
    </row>
    <row r="1523" spans="6:8" ht="15.6">
      <c r="F1523" s="66"/>
      <c r="G1523" s="66"/>
      <c r="H1523" s="61"/>
    </row>
    <row r="1524" spans="6:8" ht="15.6">
      <c r="F1524" s="66"/>
      <c r="G1524" s="66"/>
      <c r="H1524" s="61"/>
    </row>
    <row r="1525" spans="6:8" ht="15.6">
      <c r="F1525" s="66"/>
      <c r="G1525" s="66"/>
      <c r="H1525" s="61"/>
    </row>
    <row r="1526" spans="6:8" ht="15.6">
      <c r="F1526" s="66"/>
      <c r="G1526" s="66"/>
      <c r="H1526" s="61"/>
    </row>
    <row r="1527" spans="6:8" ht="15.6">
      <c r="F1527" s="66"/>
      <c r="G1527" s="66"/>
      <c r="H1527" s="61"/>
    </row>
    <row r="1528" spans="6:8" ht="15.6">
      <c r="F1528" s="66"/>
      <c r="G1528" s="66"/>
      <c r="H1528" s="61"/>
    </row>
    <row r="1529" spans="6:8" ht="15.6">
      <c r="F1529" s="66"/>
      <c r="G1529" s="66"/>
      <c r="H1529" s="61"/>
    </row>
    <row r="1530" spans="6:8" ht="15.6">
      <c r="F1530" s="66"/>
      <c r="G1530" s="66"/>
      <c r="H1530" s="61"/>
    </row>
    <row r="1531" spans="6:8" ht="15.6">
      <c r="F1531" s="66"/>
      <c r="G1531" s="66"/>
      <c r="H1531" s="61"/>
    </row>
    <row r="1532" spans="6:8" ht="15.6">
      <c r="F1532" s="66"/>
      <c r="G1532" s="66"/>
      <c r="H1532" s="61"/>
    </row>
    <row r="1533" spans="6:8" ht="15.6">
      <c r="F1533" s="66"/>
      <c r="G1533" s="66"/>
      <c r="H1533" s="61"/>
    </row>
    <row r="1534" spans="6:8" ht="15.6">
      <c r="F1534" s="66"/>
      <c r="G1534" s="66"/>
      <c r="H1534" s="61"/>
    </row>
    <row r="1535" spans="6:8" ht="15.6">
      <c r="F1535" s="66"/>
      <c r="G1535" s="66"/>
      <c r="H1535" s="61"/>
    </row>
    <row r="1536" spans="6:8" ht="15.6">
      <c r="F1536" s="66"/>
      <c r="G1536" s="66"/>
      <c r="H1536" s="61"/>
    </row>
    <row r="1537" spans="6:8" ht="15.6">
      <c r="F1537" s="66"/>
      <c r="G1537" s="66"/>
      <c r="H1537" s="61"/>
    </row>
    <row r="1538" spans="6:8" ht="15.6">
      <c r="F1538" s="66"/>
      <c r="G1538" s="66"/>
      <c r="H1538" s="61"/>
    </row>
    <row r="1539" spans="6:8" ht="15.6">
      <c r="F1539" s="66"/>
      <c r="G1539" s="66"/>
      <c r="H1539" s="61"/>
    </row>
    <row r="1540" spans="6:8" ht="15.6">
      <c r="F1540" s="66"/>
      <c r="G1540" s="66"/>
      <c r="H1540" s="61"/>
    </row>
    <row r="1541" spans="6:8" ht="15.6">
      <c r="F1541" s="66"/>
      <c r="G1541" s="66"/>
      <c r="H1541" s="61"/>
    </row>
    <row r="1542" spans="6:8" ht="15.6">
      <c r="F1542" s="66"/>
      <c r="G1542" s="66"/>
      <c r="H1542" s="61"/>
    </row>
    <row r="1543" spans="6:8" ht="15.6">
      <c r="F1543" s="66"/>
      <c r="G1543" s="66"/>
      <c r="H1543" s="61"/>
    </row>
    <row r="1544" spans="6:8" ht="15.6">
      <c r="F1544" s="66"/>
      <c r="G1544" s="66"/>
      <c r="H1544" s="61"/>
    </row>
    <row r="1545" spans="6:8" ht="15.6">
      <c r="F1545" s="66"/>
      <c r="G1545" s="66"/>
      <c r="H1545" s="61"/>
    </row>
    <row r="1546" spans="6:8" ht="15.6">
      <c r="F1546" s="66"/>
      <c r="G1546" s="66"/>
      <c r="H1546" s="61"/>
    </row>
    <row r="1547" spans="6:8" ht="15.6">
      <c r="F1547" s="66"/>
      <c r="G1547" s="66"/>
      <c r="H1547" s="61"/>
    </row>
    <row r="1548" spans="6:8" ht="15.6">
      <c r="F1548" s="66"/>
      <c r="G1548" s="66"/>
      <c r="H1548" s="61"/>
    </row>
    <row r="1549" spans="6:8" ht="15.6">
      <c r="F1549" s="66"/>
      <c r="G1549" s="66"/>
      <c r="H1549" s="61"/>
    </row>
    <row r="1550" spans="6:8" ht="15.6">
      <c r="F1550" s="66"/>
      <c r="G1550" s="66"/>
      <c r="H1550" s="61"/>
    </row>
    <row r="1551" spans="6:8" ht="15.6">
      <c r="F1551" s="66"/>
      <c r="G1551" s="66"/>
      <c r="H1551" s="61"/>
    </row>
    <row r="1552" spans="6:8" ht="15.6">
      <c r="F1552" s="66"/>
      <c r="G1552" s="66"/>
      <c r="H1552" s="61"/>
    </row>
    <row r="1553" spans="6:8" ht="15.6">
      <c r="F1553" s="66"/>
      <c r="G1553" s="66"/>
      <c r="H1553" s="61"/>
    </row>
    <row r="1554" spans="6:8" ht="15.6">
      <c r="F1554" s="66"/>
      <c r="G1554" s="66"/>
      <c r="H1554" s="61"/>
    </row>
    <row r="1555" spans="6:8" ht="15.6">
      <c r="F1555" s="66"/>
      <c r="G1555" s="66"/>
      <c r="H1555" s="61"/>
    </row>
    <row r="1556" spans="6:8" ht="15.6">
      <c r="F1556" s="66"/>
      <c r="G1556" s="66"/>
      <c r="H1556" s="61"/>
    </row>
    <row r="1557" spans="6:8" ht="15.6">
      <c r="F1557" s="66"/>
      <c r="G1557" s="66"/>
      <c r="H1557" s="61"/>
    </row>
    <row r="1558" spans="6:8" ht="15.6">
      <c r="F1558" s="66"/>
      <c r="G1558" s="66"/>
      <c r="H1558" s="61"/>
    </row>
    <row r="1559" spans="6:8" ht="15.6">
      <c r="F1559" s="66"/>
      <c r="G1559" s="66"/>
      <c r="H1559" s="61"/>
    </row>
    <row r="1560" spans="6:8" ht="15.6">
      <c r="F1560" s="66"/>
      <c r="G1560" s="66"/>
      <c r="H1560" s="61"/>
    </row>
    <row r="1561" spans="6:8" ht="15.6">
      <c r="F1561" s="66"/>
      <c r="G1561" s="66"/>
      <c r="H1561" s="61"/>
    </row>
    <row r="1562" spans="6:8" ht="15.6">
      <c r="F1562" s="66"/>
      <c r="G1562" s="66"/>
      <c r="H1562" s="61"/>
    </row>
    <row r="1563" spans="6:8" ht="15.6">
      <c r="F1563" s="66"/>
      <c r="G1563" s="66"/>
      <c r="H1563" s="61"/>
    </row>
    <row r="1564" spans="6:8" ht="15.6">
      <c r="F1564" s="66"/>
      <c r="G1564" s="66"/>
      <c r="H1564" s="61"/>
    </row>
    <row r="1565" spans="6:8" ht="15.6">
      <c r="F1565" s="66"/>
      <c r="G1565" s="66"/>
      <c r="H1565" s="61"/>
    </row>
    <row r="1566" spans="6:8" ht="15.6">
      <c r="F1566" s="66"/>
      <c r="G1566" s="66"/>
      <c r="H1566" s="61"/>
    </row>
    <row r="1567" spans="6:8" ht="15.6">
      <c r="F1567" s="66"/>
      <c r="G1567" s="66"/>
      <c r="H1567" s="61"/>
    </row>
    <row r="1568" spans="6:8" ht="15.6">
      <c r="F1568" s="66"/>
      <c r="G1568" s="66"/>
      <c r="H1568" s="61"/>
    </row>
    <row r="1569" spans="6:8" ht="15.6">
      <c r="F1569" s="66"/>
      <c r="G1569" s="66"/>
      <c r="H1569" s="61"/>
    </row>
    <row r="1570" spans="6:8" ht="15.6">
      <c r="F1570" s="66"/>
      <c r="G1570" s="66"/>
      <c r="H1570" s="61"/>
    </row>
    <row r="1571" spans="6:8" ht="15.6">
      <c r="F1571" s="66"/>
      <c r="G1571" s="66"/>
      <c r="H1571" s="61"/>
    </row>
    <row r="1572" spans="6:8" ht="15.6">
      <c r="F1572" s="66"/>
      <c r="G1572" s="66"/>
      <c r="H1572" s="61"/>
    </row>
    <row r="1573" spans="6:8" ht="15.6">
      <c r="F1573" s="66"/>
      <c r="G1573" s="66"/>
      <c r="H1573" s="61"/>
    </row>
    <row r="1574" spans="6:8" ht="15.6">
      <c r="F1574" s="66"/>
      <c r="G1574" s="66"/>
      <c r="H1574" s="61"/>
    </row>
    <row r="1575" spans="6:8" ht="15.6">
      <c r="F1575" s="66"/>
      <c r="G1575" s="66"/>
      <c r="H1575" s="61"/>
    </row>
    <row r="1576" spans="6:8" ht="15.6">
      <c r="F1576" s="66"/>
      <c r="G1576" s="66"/>
      <c r="H1576" s="61"/>
    </row>
    <row r="1577" spans="6:8" ht="15.6">
      <c r="F1577" s="66"/>
      <c r="G1577" s="66"/>
      <c r="H1577" s="61"/>
    </row>
    <row r="1578" spans="6:8" ht="15.6">
      <c r="F1578" s="66"/>
      <c r="G1578" s="66"/>
      <c r="H1578" s="61"/>
    </row>
    <row r="1579" spans="6:8" ht="15.6">
      <c r="F1579" s="66"/>
      <c r="G1579" s="66"/>
      <c r="H1579" s="61"/>
    </row>
    <row r="1580" spans="6:8" ht="15.6">
      <c r="F1580" s="66"/>
      <c r="G1580" s="66"/>
      <c r="H1580" s="61"/>
    </row>
    <row r="1581" spans="6:8" ht="15.6">
      <c r="F1581" s="66"/>
      <c r="G1581" s="66"/>
      <c r="H1581" s="61"/>
    </row>
    <row r="1582" spans="6:8" ht="15.6">
      <c r="F1582" s="66"/>
      <c r="G1582" s="66"/>
      <c r="H1582" s="61"/>
    </row>
    <row r="1583" spans="6:8" ht="15.6">
      <c r="F1583" s="66"/>
      <c r="G1583" s="66"/>
      <c r="H1583" s="61"/>
    </row>
    <row r="1584" spans="6:8" ht="15.6">
      <c r="F1584" s="66"/>
      <c r="G1584" s="66"/>
      <c r="H1584" s="61"/>
    </row>
    <row r="1585" spans="6:8" ht="15.6">
      <c r="F1585" s="66"/>
      <c r="G1585" s="66"/>
      <c r="H1585" s="61"/>
    </row>
    <row r="1586" spans="6:8" ht="15.6">
      <c r="F1586" s="66"/>
      <c r="G1586" s="66"/>
      <c r="H1586" s="61"/>
    </row>
    <row r="1587" spans="6:8" ht="15.6">
      <c r="F1587" s="66"/>
      <c r="G1587" s="66"/>
      <c r="H1587" s="61"/>
    </row>
    <row r="1588" spans="6:8" ht="15.6">
      <c r="F1588" s="66"/>
      <c r="G1588" s="66"/>
      <c r="H1588" s="61"/>
    </row>
    <row r="1589" spans="6:8" ht="15.6">
      <c r="F1589" s="66"/>
      <c r="G1589" s="66"/>
      <c r="H1589" s="61"/>
    </row>
    <row r="1590" spans="6:8" ht="15.6">
      <c r="F1590" s="66"/>
      <c r="G1590" s="66"/>
      <c r="H1590" s="61"/>
    </row>
    <row r="1591" spans="6:8" ht="15.6">
      <c r="F1591" s="66"/>
      <c r="G1591" s="66"/>
      <c r="H1591" s="61"/>
    </row>
    <row r="1592" spans="6:8" ht="15.6">
      <c r="F1592" s="66"/>
      <c r="G1592" s="66"/>
      <c r="H1592" s="61"/>
    </row>
    <row r="1593" spans="6:8" ht="15.6">
      <c r="F1593" s="66"/>
      <c r="G1593" s="66"/>
      <c r="H1593" s="61"/>
    </row>
    <row r="1594" spans="6:8" ht="15.6">
      <c r="F1594" s="66"/>
      <c r="G1594" s="66"/>
      <c r="H1594" s="61"/>
    </row>
    <row r="1595" spans="6:8" ht="15.6">
      <c r="F1595" s="66"/>
      <c r="G1595" s="66"/>
      <c r="H1595" s="61"/>
    </row>
    <row r="1596" spans="6:8" ht="15.6">
      <c r="F1596" s="66"/>
      <c r="G1596" s="66"/>
      <c r="H1596" s="61"/>
    </row>
    <row r="1597" spans="6:8" ht="15.6">
      <c r="F1597" s="66"/>
      <c r="G1597" s="66"/>
      <c r="H1597" s="61"/>
    </row>
    <row r="1598" spans="6:8" ht="15.6">
      <c r="F1598" s="66"/>
      <c r="G1598" s="66"/>
      <c r="H1598" s="61"/>
    </row>
    <row r="1599" spans="6:8" ht="15.6">
      <c r="F1599" s="66"/>
      <c r="G1599" s="66"/>
      <c r="H1599" s="61"/>
    </row>
    <row r="1600" spans="6:8" ht="15.6">
      <c r="F1600" s="66"/>
      <c r="G1600" s="66"/>
      <c r="H1600" s="61"/>
    </row>
    <row r="1601" spans="6:8" ht="15.6">
      <c r="F1601" s="66"/>
      <c r="G1601" s="66"/>
      <c r="H1601" s="61"/>
    </row>
    <row r="1602" spans="6:8" ht="15.6">
      <c r="F1602" s="66"/>
      <c r="G1602" s="66"/>
      <c r="H1602" s="61"/>
    </row>
    <row r="1603" spans="6:8" ht="15.6">
      <c r="F1603" s="66"/>
      <c r="G1603" s="66"/>
      <c r="H1603" s="61"/>
    </row>
    <row r="1604" spans="6:8" ht="15.6">
      <c r="F1604" s="66"/>
      <c r="G1604" s="66"/>
      <c r="H1604" s="61"/>
    </row>
    <row r="1605" spans="6:8" ht="15.6">
      <c r="F1605" s="66"/>
      <c r="G1605" s="66"/>
      <c r="H1605" s="61"/>
    </row>
    <row r="1606" spans="6:8" ht="15.6">
      <c r="F1606" s="66"/>
      <c r="G1606" s="66"/>
      <c r="H1606" s="61"/>
    </row>
    <row r="1607" spans="6:8" ht="15.6">
      <c r="F1607" s="66"/>
      <c r="G1607" s="66"/>
      <c r="H1607" s="61"/>
    </row>
    <row r="1608" spans="6:8" ht="15.6">
      <c r="F1608" s="66"/>
      <c r="G1608" s="66"/>
      <c r="H1608" s="61"/>
    </row>
    <row r="1609" spans="6:8" ht="15.6">
      <c r="F1609" s="66"/>
      <c r="G1609" s="66"/>
      <c r="H1609" s="61"/>
    </row>
    <row r="1610" spans="6:8" ht="15.6">
      <c r="F1610" s="66"/>
      <c r="G1610" s="66"/>
      <c r="H1610" s="61"/>
    </row>
    <row r="1611" spans="6:8" ht="15.6">
      <c r="F1611" s="66"/>
      <c r="G1611" s="66"/>
      <c r="H1611" s="61"/>
    </row>
    <row r="1612" spans="6:8" ht="15.6">
      <c r="F1612" s="66"/>
      <c r="G1612" s="66"/>
      <c r="H1612" s="61"/>
    </row>
    <row r="1613" spans="6:8" ht="15.6">
      <c r="F1613" s="66"/>
      <c r="G1613" s="66"/>
      <c r="H1613" s="61"/>
    </row>
    <row r="1614" spans="6:8" ht="15.6">
      <c r="F1614" s="66"/>
      <c r="G1614" s="66"/>
      <c r="H1614" s="61"/>
    </row>
    <row r="1615" spans="6:8" ht="15.6">
      <c r="F1615" s="66"/>
      <c r="G1615" s="66"/>
      <c r="H1615" s="61"/>
    </row>
    <row r="1616" spans="6:8" ht="15.6">
      <c r="F1616" s="66"/>
      <c r="G1616" s="66"/>
      <c r="H1616" s="61"/>
    </row>
    <row r="1617" spans="6:8" ht="15.6">
      <c r="F1617" s="66"/>
      <c r="G1617" s="66"/>
      <c r="H1617" s="61"/>
    </row>
    <row r="1618" spans="6:8" ht="15.6">
      <c r="F1618" s="66"/>
      <c r="G1618" s="66"/>
      <c r="H1618" s="61"/>
    </row>
    <row r="1619" spans="6:8" ht="15.6">
      <c r="F1619" s="66"/>
      <c r="G1619" s="66"/>
      <c r="H1619" s="61"/>
    </row>
    <row r="1620" spans="6:8" ht="15.6">
      <c r="F1620" s="66"/>
      <c r="G1620" s="66"/>
      <c r="H1620" s="61"/>
    </row>
    <row r="1621" spans="6:8" ht="15.6">
      <c r="F1621" s="66"/>
      <c r="G1621" s="66"/>
      <c r="H1621" s="61"/>
    </row>
    <row r="1622" spans="6:8" ht="15.6">
      <c r="F1622" s="66"/>
      <c r="G1622" s="66"/>
      <c r="H1622" s="61"/>
    </row>
    <row r="1623" spans="6:8" ht="15.6">
      <c r="F1623" s="66"/>
      <c r="G1623" s="66"/>
      <c r="H1623" s="61"/>
    </row>
    <row r="1624" spans="6:8" ht="15.6">
      <c r="F1624" s="66"/>
      <c r="G1624" s="66"/>
      <c r="H1624" s="61"/>
    </row>
    <row r="1625" spans="6:8" ht="15.6">
      <c r="F1625" s="66"/>
      <c r="G1625" s="66"/>
      <c r="H1625" s="61"/>
    </row>
    <row r="1626" spans="6:8" ht="15.6">
      <c r="F1626" s="66"/>
      <c r="G1626" s="66"/>
      <c r="H1626" s="61"/>
    </row>
    <row r="1627" spans="6:8" ht="15.6">
      <c r="F1627" s="66"/>
      <c r="G1627" s="66"/>
      <c r="H1627" s="61"/>
    </row>
    <row r="1628" spans="6:8" ht="15.6">
      <c r="F1628" s="66"/>
      <c r="G1628" s="66"/>
      <c r="H1628" s="61"/>
    </row>
    <row r="1629" spans="6:8" ht="15.6">
      <c r="F1629" s="66"/>
      <c r="G1629" s="66"/>
      <c r="H1629" s="61"/>
    </row>
    <row r="1630" spans="6:8" ht="15.6">
      <c r="F1630" s="66"/>
      <c r="G1630" s="66"/>
      <c r="H1630" s="61"/>
    </row>
    <row r="1631" spans="6:8" ht="15.6">
      <c r="F1631" s="66"/>
      <c r="G1631" s="66"/>
      <c r="H1631" s="61"/>
    </row>
    <row r="1632" spans="6:8" ht="15.6">
      <c r="F1632" s="66"/>
      <c r="G1632" s="66"/>
      <c r="H1632" s="61"/>
    </row>
    <row r="1633" spans="6:8" ht="15.6">
      <c r="F1633" s="66"/>
      <c r="G1633" s="66"/>
      <c r="H1633" s="61"/>
    </row>
    <row r="1634" spans="6:8" ht="15.6">
      <c r="F1634" s="66"/>
      <c r="G1634" s="66"/>
      <c r="H1634" s="61"/>
    </row>
    <row r="1635" spans="6:8" ht="15.6">
      <c r="F1635" s="66"/>
      <c r="G1635" s="66"/>
      <c r="H1635" s="61"/>
    </row>
    <row r="1636" spans="6:8" ht="15.6">
      <c r="F1636" s="66"/>
      <c r="G1636" s="66"/>
      <c r="H1636" s="61"/>
    </row>
    <row r="1637" spans="6:8" ht="15.6">
      <c r="F1637" s="66"/>
      <c r="G1637" s="66"/>
      <c r="H1637" s="61"/>
    </row>
    <row r="1638" spans="6:8" ht="15.6">
      <c r="F1638" s="66"/>
      <c r="G1638" s="66"/>
      <c r="H1638" s="61"/>
    </row>
    <row r="1639" spans="6:8" ht="15.6">
      <c r="F1639" s="66"/>
      <c r="G1639" s="66"/>
      <c r="H1639" s="61"/>
    </row>
    <row r="1640" spans="6:8" ht="15.6">
      <c r="F1640" s="66"/>
      <c r="G1640" s="66"/>
      <c r="H1640" s="61"/>
    </row>
    <row r="1641" spans="6:8" ht="15.6">
      <c r="F1641" s="66"/>
      <c r="G1641" s="66"/>
      <c r="H1641" s="61"/>
    </row>
    <row r="1642" spans="6:8" ht="15.6">
      <c r="F1642" s="66"/>
      <c r="G1642" s="66"/>
      <c r="H1642" s="61"/>
    </row>
    <row r="1643" spans="6:8" ht="15.6">
      <c r="F1643" s="66"/>
      <c r="G1643" s="66"/>
      <c r="H1643" s="61"/>
    </row>
    <row r="1644" spans="6:8" ht="15.6">
      <c r="F1644" s="66"/>
      <c r="G1644" s="66"/>
      <c r="H1644" s="61"/>
    </row>
    <row r="1645" spans="6:8" ht="15.6">
      <c r="F1645" s="66"/>
      <c r="G1645" s="66"/>
      <c r="H1645" s="61"/>
    </row>
    <row r="1646" spans="6:8" ht="15.6">
      <c r="F1646" s="66"/>
      <c r="G1646" s="66"/>
      <c r="H1646" s="61"/>
    </row>
    <row r="1647" spans="6:8" ht="15.6">
      <c r="F1647" s="66"/>
      <c r="G1647" s="66"/>
      <c r="H1647" s="61"/>
    </row>
    <row r="1648" spans="6:8" ht="15.6">
      <c r="F1648" s="66"/>
      <c r="G1648" s="66"/>
      <c r="H1648" s="61"/>
    </row>
    <row r="1649" spans="6:8" ht="15.6">
      <c r="F1649" s="66"/>
      <c r="G1649" s="66"/>
      <c r="H1649" s="61"/>
    </row>
    <row r="1650" spans="6:8" ht="15.6">
      <c r="F1650" s="66"/>
      <c r="G1650" s="66"/>
      <c r="H1650" s="61"/>
    </row>
    <row r="1651" spans="6:8" ht="15.6">
      <c r="F1651" s="66"/>
      <c r="G1651" s="66"/>
      <c r="H1651" s="61"/>
    </row>
    <row r="1652" spans="6:8" ht="15.6">
      <c r="F1652" s="66"/>
      <c r="G1652" s="66"/>
      <c r="H1652" s="61"/>
    </row>
    <row r="1653" spans="6:8" ht="15.6">
      <c r="F1653" s="66"/>
      <c r="G1653" s="66"/>
      <c r="H1653" s="61"/>
    </row>
    <row r="1654" spans="6:8" ht="15.6">
      <c r="F1654" s="66"/>
      <c r="G1654" s="66"/>
      <c r="H1654" s="61"/>
    </row>
    <row r="1655" spans="6:8" ht="15.6">
      <c r="F1655" s="66"/>
      <c r="G1655" s="66"/>
      <c r="H1655" s="61"/>
    </row>
    <row r="1656" spans="6:8" ht="15.6">
      <c r="F1656" s="66"/>
      <c r="G1656" s="66"/>
      <c r="H1656" s="61"/>
    </row>
    <row r="1657" spans="6:8" ht="15.6">
      <c r="F1657" s="66"/>
      <c r="G1657" s="66"/>
      <c r="H1657" s="61"/>
    </row>
    <row r="1658" spans="6:8" ht="15.6">
      <c r="F1658" s="66"/>
      <c r="G1658" s="66"/>
      <c r="H1658" s="61"/>
    </row>
    <row r="1659" spans="6:8" ht="15.6">
      <c r="F1659" s="66"/>
      <c r="G1659" s="66"/>
      <c r="H1659" s="61"/>
    </row>
    <row r="1660" spans="6:8" ht="15.6">
      <c r="F1660" s="66"/>
      <c r="G1660" s="66"/>
      <c r="H1660" s="61"/>
    </row>
    <row r="1661" spans="6:8" ht="15.6">
      <c r="F1661" s="66"/>
      <c r="G1661" s="66"/>
      <c r="H1661" s="61"/>
    </row>
    <row r="1662" spans="6:8" ht="15.6">
      <c r="F1662" s="66"/>
      <c r="G1662" s="66"/>
      <c r="H1662" s="61"/>
    </row>
    <row r="1663" spans="6:8" ht="15.6">
      <c r="F1663" s="66"/>
      <c r="G1663" s="66"/>
      <c r="H1663" s="61"/>
    </row>
    <row r="1664" spans="6:8" ht="15.6">
      <c r="F1664" s="66"/>
      <c r="G1664" s="66"/>
      <c r="H1664" s="61"/>
    </row>
    <row r="1665" spans="6:8" ht="15.6">
      <c r="F1665" s="66"/>
      <c r="G1665" s="66"/>
      <c r="H1665" s="61"/>
    </row>
    <row r="1666" spans="6:8" ht="15.6">
      <c r="F1666" s="66"/>
      <c r="G1666" s="66"/>
      <c r="H1666" s="61"/>
    </row>
    <row r="1667" spans="6:8" ht="15.6">
      <c r="F1667" s="66"/>
      <c r="G1667" s="66"/>
      <c r="H1667" s="61"/>
    </row>
    <row r="1668" spans="6:8" ht="15.6">
      <c r="F1668" s="66"/>
      <c r="G1668" s="66"/>
      <c r="H1668" s="61"/>
    </row>
    <row r="1669" spans="6:8" ht="15.6">
      <c r="F1669" s="66"/>
      <c r="G1669" s="66"/>
      <c r="H1669" s="61"/>
    </row>
    <row r="1670" spans="6:8" ht="15.6">
      <c r="F1670" s="66"/>
      <c r="G1670" s="66"/>
      <c r="H1670" s="61"/>
    </row>
    <row r="1671" spans="6:8" ht="15.6">
      <c r="F1671" s="66"/>
      <c r="G1671" s="66"/>
      <c r="H1671" s="61"/>
    </row>
    <row r="1672" spans="6:8" ht="15.6">
      <c r="F1672" s="66"/>
      <c r="G1672" s="66"/>
      <c r="H1672" s="61"/>
    </row>
    <row r="1673" spans="6:8" ht="15.6">
      <c r="F1673" s="66"/>
      <c r="G1673" s="66"/>
      <c r="H1673" s="61"/>
    </row>
    <row r="1674" spans="6:8" ht="15.6">
      <c r="F1674" s="66"/>
      <c r="G1674" s="66"/>
      <c r="H1674" s="61"/>
    </row>
    <row r="1675" spans="6:8" ht="15.6">
      <c r="F1675" s="66"/>
      <c r="G1675" s="66"/>
      <c r="H1675" s="61"/>
    </row>
    <row r="1676" spans="6:8" ht="15.6">
      <c r="F1676" s="66"/>
      <c r="G1676" s="66"/>
      <c r="H1676" s="61"/>
    </row>
    <row r="1677" spans="6:8" ht="15.6">
      <c r="F1677" s="66"/>
      <c r="G1677" s="66"/>
      <c r="H1677" s="61"/>
    </row>
    <row r="1678" spans="6:8" ht="15.6">
      <c r="F1678" s="66"/>
      <c r="G1678" s="66"/>
      <c r="H1678" s="61"/>
    </row>
    <row r="1679" spans="6:8" ht="15.6">
      <c r="F1679" s="66"/>
      <c r="G1679" s="66"/>
      <c r="H1679" s="61"/>
    </row>
    <row r="1680" spans="6:8" ht="15.6">
      <c r="F1680" s="66"/>
      <c r="G1680" s="66"/>
      <c r="H1680" s="61"/>
    </row>
    <row r="1681" spans="6:8" ht="15.6">
      <c r="F1681" s="66"/>
      <c r="G1681" s="66"/>
      <c r="H1681" s="61"/>
    </row>
    <row r="1682" spans="6:8" ht="15.6">
      <c r="F1682" s="66"/>
      <c r="G1682" s="66"/>
      <c r="H1682" s="61"/>
    </row>
    <row r="1683" spans="6:8" ht="15.6">
      <c r="F1683" s="66"/>
      <c r="G1683" s="66"/>
      <c r="H1683" s="61"/>
    </row>
    <row r="1684" spans="6:8" ht="15.6">
      <c r="F1684" s="66"/>
      <c r="G1684" s="66"/>
      <c r="H1684" s="61"/>
    </row>
    <row r="1685" spans="6:8" ht="15.6">
      <c r="F1685" s="66"/>
      <c r="G1685" s="66"/>
      <c r="H1685" s="61"/>
    </row>
    <row r="1686" spans="6:8" ht="15.6">
      <c r="F1686" s="66"/>
      <c r="G1686" s="66"/>
      <c r="H1686" s="61"/>
    </row>
    <row r="1687" spans="6:8" ht="15.6">
      <c r="F1687" s="66"/>
      <c r="G1687" s="66"/>
      <c r="H1687" s="61"/>
    </row>
    <row r="1688" spans="6:8" ht="15.6">
      <c r="F1688" s="66"/>
      <c r="G1688" s="66"/>
      <c r="H1688" s="61"/>
    </row>
    <row r="1689" spans="6:8" ht="15.6">
      <c r="F1689" s="66"/>
      <c r="G1689" s="66"/>
      <c r="H1689" s="61"/>
    </row>
    <row r="1690" spans="6:8" ht="15.6">
      <c r="F1690" s="66"/>
      <c r="G1690" s="66"/>
      <c r="H1690" s="61"/>
    </row>
    <row r="1691" spans="6:8" ht="15.6">
      <c r="F1691" s="66"/>
      <c r="G1691" s="66"/>
      <c r="H1691" s="61"/>
    </row>
    <row r="1692" spans="6:8" ht="15.6">
      <c r="F1692" s="66"/>
      <c r="G1692" s="66"/>
      <c r="H1692" s="61"/>
    </row>
    <row r="1693" spans="6:8" ht="15.6">
      <c r="F1693" s="66"/>
      <c r="G1693" s="66"/>
      <c r="H1693" s="61"/>
    </row>
    <row r="1694" spans="6:8" ht="15.6">
      <c r="F1694" s="66"/>
      <c r="G1694" s="66"/>
      <c r="H1694" s="61"/>
    </row>
    <row r="1695" spans="6:8" ht="15.6">
      <c r="F1695" s="66"/>
      <c r="G1695" s="66"/>
      <c r="H1695" s="61"/>
    </row>
    <row r="1696" spans="6:8" ht="15.6">
      <c r="F1696" s="66"/>
      <c r="G1696" s="66"/>
      <c r="H1696" s="61"/>
    </row>
    <row r="1697" spans="6:8" ht="15.6">
      <c r="F1697" s="66"/>
      <c r="G1697" s="66"/>
      <c r="H1697" s="61"/>
    </row>
    <row r="1698" spans="6:8" ht="15.6">
      <c r="F1698" s="66"/>
      <c r="G1698" s="66"/>
      <c r="H1698" s="61"/>
    </row>
    <row r="1699" spans="6:8" ht="15.6">
      <c r="F1699" s="66"/>
      <c r="G1699" s="66"/>
      <c r="H1699" s="61"/>
    </row>
    <row r="1700" spans="6:8" ht="15.6">
      <c r="F1700" s="66"/>
      <c r="G1700" s="66"/>
      <c r="H1700" s="61"/>
    </row>
    <row r="1701" spans="6:8" ht="15.6">
      <c r="F1701" s="66"/>
      <c r="G1701" s="66"/>
      <c r="H1701" s="61"/>
    </row>
    <row r="1702" spans="6:8" ht="15.6">
      <c r="F1702" s="66"/>
      <c r="G1702" s="66"/>
      <c r="H1702" s="61"/>
    </row>
    <row r="1703" spans="6:8" ht="15.6">
      <c r="F1703" s="66"/>
      <c r="G1703" s="66"/>
      <c r="H1703" s="61"/>
    </row>
    <row r="1704" spans="6:8" ht="15.6">
      <c r="F1704" s="66"/>
      <c r="G1704" s="66"/>
      <c r="H1704" s="61"/>
    </row>
    <row r="1705" spans="6:8" ht="15.6">
      <c r="F1705" s="66"/>
      <c r="G1705" s="66"/>
      <c r="H1705" s="61"/>
    </row>
    <row r="1706" spans="6:8" ht="15.6">
      <c r="F1706" s="66"/>
      <c r="G1706" s="66"/>
      <c r="H1706" s="61"/>
    </row>
    <row r="1707" spans="6:8" ht="15.6">
      <c r="F1707" s="66"/>
      <c r="G1707" s="66"/>
      <c r="H1707" s="61"/>
    </row>
    <row r="1708" spans="6:8" ht="15.6">
      <c r="F1708" s="66"/>
      <c r="G1708" s="66"/>
      <c r="H1708" s="61"/>
    </row>
    <row r="1709" spans="6:8" ht="15.6">
      <c r="F1709" s="66"/>
      <c r="G1709" s="66"/>
      <c r="H1709" s="61"/>
    </row>
    <row r="1710" spans="6:8" ht="15.6">
      <c r="F1710" s="66"/>
      <c r="G1710" s="66"/>
      <c r="H1710" s="61"/>
    </row>
    <row r="1711" spans="6:8" ht="15.6">
      <c r="F1711" s="66"/>
      <c r="G1711" s="66"/>
      <c r="H1711" s="61"/>
    </row>
    <row r="1712" spans="6:8" ht="15.6">
      <c r="F1712" s="66"/>
      <c r="G1712" s="66"/>
      <c r="H1712" s="61"/>
    </row>
    <row r="1713" spans="6:8" ht="15.6">
      <c r="F1713" s="66"/>
      <c r="G1713" s="66"/>
      <c r="H1713" s="61"/>
    </row>
    <row r="1714" spans="6:8" ht="15.6">
      <c r="F1714" s="66"/>
      <c r="G1714" s="66"/>
      <c r="H1714" s="61"/>
    </row>
    <row r="1715" spans="6:8" ht="15.6">
      <c r="F1715" s="66"/>
      <c r="G1715" s="66"/>
      <c r="H1715" s="61"/>
    </row>
    <row r="1716" spans="6:8" ht="15.6">
      <c r="F1716" s="66"/>
      <c r="G1716" s="66"/>
      <c r="H1716" s="61"/>
    </row>
    <row r="1717" spans="6:8" ht="15.6">
      <c r="F1717" s="66"/>
      <c r="G1717" s="66"/>
      <c r="H1717" s="61"/>
    </row>
    <row r="1718" spans="6:8" ht="15.6">
      <c r="F1718" s="66"/>
      <c r="G1718" s="66"/>
      <c r="H1718" s="61"/>
    </row>
    <row r="1719" spans="6:8" ht="15.6">
      <c r="F1719" s="66"/>
      <c r="G1719" s="66"/>
      <c r="H1719" s="61"/>
    </row>
    <row r="1720" spans="6:8" ht="15.6">
      <c r="F1720" s="66"/>
      <c r="G1720" s="66"/>
      <c r="H1720" s="61"/>
    </row>
    <row r="1721" spans="6:8" ht="15.6">
      <c r="F1721" s="66"/>
      <c r="G1721" s="66"/>
      <c r="H1721" s="61"/>
    </row>
    <row r="1722" spans="6:8" ht="15.6">
      <c r="F1722" s="66"/>
      <c r="G1722" s="66"/>
      <c r="H1722" s="61"/>
    </row>
    <row r="1723" spans="6:8" ht="15.6">
      <c r="F1723" s="66"/>
      <c r="G1723" s="66"/>
      <c r="H1723" s="61"/>
    </row>
    <row r="1724" spans="6:8" ht="15.6">
      <c r="F1724" s="66"/>
      <c r="G1724" s="66"/>
      <c r="H1724" s="61"/>
    </row>
    <row r="1725" spans="6:8" ht="15.6">
      <c r="F1725" s="66"/>
      <c r="G1725" s="66"/>
      <c r="H1725" s="61"/>
    </row>
    <row r="1726" spans="6:8" ht="15.6">
      <c r="F1726" s="66"/>
      <c r="G1726" s="66"/>
      <c r="H1726" s="61"/>
    </row>
    <row r="1727" spans="6:8" ht="15.6">
      <c r="F1727" s="66"/>
      <c r="G1727" s="66"/>
      <c r="H1727" s="61"/>
    </row>
    <row r="1728" spans="6:8" ht="15.6">
      <c r="F1728" s="66"/>
      <c r="G1728" s="66"/>
      <c r="H1728" s="61"/>
    </row>
    <row r="1729" spans="6:8" ht="15.6">
      <c r="F1729" s="66"/>
      <c r="G1729" s="66"/>
      <c r="H1729" s="61"/>
    </row>
    <row r="1730" spans="6:8" ht="15.6">
      <c r="F1730" s="66"/>
      <c r="G1730" s="66"/>
      <c r="H1730" s="61"/>
    </row>
    <row r="1731" spans="6:8" ht="15.6">
      <c r="F1731" s="66"/>
      <c r="G1731" s="66"/>
      <c r="H1731" s="61"/>
    </row>
    <row r="1732" spans="6:8" ht="15.6">
      <c r="F1732" s="66"/>
      <c r="G1732" s="66"/>
      <c r="H1732" s="61"/>
    </row>
    <row r="1733" spans="6:8" ht="15.6">
      <c r="F1733" s="66"/>
      <c r="G1733" s="66"/>
      <c r="H1733" s="61"/>
    </row>
    <row r="1734" spans="6:8" ht="15.6">
      <c r="F1734" s="66"/>
      <c r="G1734" s="66"/>
      <c r="H1734" s="61"/>
    </row>
    <row r="1735" spans="6:8" ht="15.6">
      <c r="F1735" s="66"/>
      <c r="G1735" s="66"/>
      <c r="H1735" s="61"/>
    </row>
    <row r="1736" spans="6:8" ht="15.6">
      <c r="F1736" s="66"/>
      <c r="G1736" s="66"/>
      <c r="H1736" s="61"/>
    </row>
    <row r="1737" spans="6:8" ht="15.6">
      <c r="F1737" s="66"/>
      <c r="G1737" s="66"/>
      <c r="H1737" s="61"/>
    </row>
    <row r="1738" spans="6:8" ht="15.6">
      <c r="F1738" s="66"/>
      <c r="G1738" s="66"/>
      <c r="H1738" s="61"/>
    </row>
    <row r="1739" spans="6:8" ht="15.6">
      <c r="F1739" s="66"/>
      <c r="G1739" s="66"/>
      <c r="H1739" s="61"/>
    </row>
    <row r="1740" spans="6:8" ht="15.6">
      <c r="F1740" s="66"/>
      <c r="G1740" s="66"/>
      <c r="H1740" s="61"/>
    </row>
    <row r="1741" spans="6:8" ht="15.6">
      <c r="F1741" s="66"/>
      <c r="G1741" s="66"/>
      <c r="H1741" s="61"/>
    </row>
    <row r="1742" spans="6:8" ht="15.6">
      <c r="F1742" s="66"/>
      <c r="G1742" s="66"/>
      <c r="H1742" s="61"/>
    </row>
    <row r="1743" spans="6:8" ht="15.6">
      <c r="F1743" s="66"/>
      <c r="G1743" s="66"/>
      <c r="H1743" s="61"/>
    </row>
    <row r="1744" spans="6:8" ht="15.6">
      <c r="F1744" s="66"/>
      <c r="G1744" s="66"/>
      <c r="H1744" s="61"/>
    </row>
    <row r="1745" spans="6:8" ht="15.6">
      <c r="F1745" s="66"/>
      <c r="G1745" s="66"/>
      <c r="H1745" s="61"/>
    </row>
    <row r="1746" spans="6:8" ht="15.6">
      <c r="F1746" s="66"/>
      <c r="G1746" s="66"/>
      <c r="H1746" s="61"/>
    </row>
    <row r="1747" spans="6:8" ht="15.6">
      <c r="F1747" s="66"/>
      <c r="G1747" s="66"/>
      <c r="H1747" s="61"/>
    </row>
    <row r="1748" spans="6:8" ht="15.6">
      <c r="F1748" s="66"/>
      <c r="G1748" s="66"/>
      <c r="H1748" s="61"/>
    </row>
    <row r="1749" spans="6:8" ht="15.6">
      <c r="F1749" s="66"/>
      <c r="G1749" s="66"/>
      <c r="H1749" s="61"/>
    </row>
    <row r="1750" spans="6:8" ht="15.6">
      <c r="F1750" s="66"/>
      <c r="G1750" s="66"/>
      <c r="H1750" s="61"/>
    </row>
    <row r="1751" spans="6:8" ht="15.6">
      <c r="F1751" s="66"/>
      <c r="G1751" s="66"/>
      <c r="H1751" s="61"/>
    </row>
    <row r="1752" spans="6:8" ht="15.6">
      <c r="F1752" s="66"/>
      <c r="G1752" s="66"/>
      <c r="H1752" s="61"/>
    </row>
    <row r="1753" spans="6:8" ht="15.6">
      <c r="F1753" s="66"/>
      <c r="G1753" s="66"/>
      <c r="H1753" s="61"/>
    </row>
    <row r="1754" spans="6:8" ht="15.6">
      <c r="F1754" s="66"/>
      <c r="G1754" s="66"/>
      <c r="H1754" s="61"/>
    </row>
    <row r="1755" spans="6:8" ht="15.6">
      <c r="F1755" s="66"/>
      <c r="G1755" s="66"/>
      <c r="H1755" s="61"/>
    </row>
    <row r="1756" spans="6:8" ht="15.6">
      <c r="F1756" s="66"/>
      <c r="G1756" s="66"/>
      <c r="H1756" s="61"/>
    </row>
    <row r="1757" spans="6:8" ht="15.6">
      <c r="F1757" s="66"/>
      <c r="G1757" s="66"/>
      <c r="H1757" s="61"/>
    </row>
    <row r="1758" spans="6:8" ht="15.6">
      <c r="F1758" s="66"/>
      <c r="G1758" s="66"/>
      <c r="H1758" s="61"/>
    </row>
    <row r="1759" spans="6:8" ht="15.6">
      <c r="F1759" s="66"/>
      <c r="G1759" s="66"/>
      <c r="H1759" s="61"/>
    </row>
    <row r="1760" spans="6:8" ht="15.6">
      <c r="F1760" s="66"/>
      <c r="G1760" s="66"/>
      <c r="H1760" s="61"/>
    </row>
    <row r="1761" spans="6:8" ht="15.6">
      <c r="F1761" s="66"/>
      <c r="G1761" s="66"/>
      <c r="H1761" s="61"/>
    </row>
    <row r="1762" spans="6:8" ht="15.6">
      <c r="F1762" s="66"/>
      <c r="G1762" s="66"/>
      <c r="H1762" s="61"/>
    </row>
    <row r="1763" spans="6:8" ht="15.6">
      <c r="F1763" s="66"/>
      <c r="G1763" s="66"/>
      <c r="H1763" s="61"/>
    </row>
    <row r="1764" spans="6:8" ht="15.6">
      <c r="F1764" s="66"/>
      <c r="G1764" s="66"/>
      <c r="H1764" s="61"/>
    </row>
    <row r="1765" spans="6:8" ht="15.6">
      <c r="F1765" s="66"/>
      <c r="G1765" s="66"/>
      <c r="H1765" s="61"/>
    </row>
    <row r="1766" spans="6:8" ht="15.6">
      <c r="F1766" s="66"/>
      <c r="G1766" s="66"/>
      <c r="H1766" s="61"/>
    </row>
    <row r="1767" spans="6:8" ht="15.6">
      <c r="F1767" s="66"/>
      <c r="G1767" s="66"/>
      <c r="H1767" s="61"/>
    </row>
    <row r="1768" spans="6:8" ht="15.6">
      <c r="F1768" s="66"/>
      <c r="G1768" s="66"/>
      <c r="H1768" s="61"/>
    </row>
    <row r="1769" spans="6:8" ht="15.6">
      <c r="F1769" s="66"/>
      <c r="G1769" s="66"/>
      <c r="H1769" s="61"/>
    </row>
    <row r="1770" spans="6:8" ht="15.6">
      <c r="F1770" s="66"/>
      <c r="G1770" s="66"/>
      <c r="H1770" s="61"/>
    </row>
    <row r="1771" spans="6:8" ht="15.6">
      <c r="F1771" s="66"/>
      <c r="G1771" s="66"/>
      <c r="H1771" s="61"/>
    </row>
    <row r="1772" spans="6:8" ht="15.6">
      <c r="F1772" s="66"/>
      <c r="G1772" s="66"/>
      <c r="H1772" s="61"/>
    </row>
    <row r="1773" spans="6:8" ht="15.6">
      <c r="F1773" s="66"/>
      <c r="G1773" s="66"/>
      <c r="H1773" s="61"/>
    </row>
    <row r="1774" spans="6:8" ht="15.6">
      <c r="F1774" s="66"/>
      <c r="G1774" s="66"/>
      <c r="H1774" s="61"/>
    </row>
    <row r="1775" spans="6:8" ht="15.6">
      <c r="F1775" s="66"/>
      <c r="G1775" s="66"/>
      <c r="H1775" s="61"/>
    </row>
    <row r="1776" spans="6:8" ht="15.6">
      <c r="F1776" s="66"/>
      <c r="G1776" s="66"/>
      <c r="H1776" s="61"/>
    </row>
    <row r="1777" spans="6:8" ht="15.6">
      <c r="F1777" s="66"/>
      <c r="G1777" s="66"/>
      <c r="H1777" s="61"/>
    </row>
    <row r="1778" spans="6:8" ht="15.6">
      <c r="F1778" s="66"/>
      <c r="G1778" s="66"/>
      <c r="H1778" s="61"/>
    </row>
    <row r="1779" spans="6:8" ht="15.6">
      <c r="F1779" s="66"/>
      <c r="G1779" s="66"/>
      <c r="H1779" s="61"/>
    </row>
    <row r="1780" spans="6:8" ht="15.6">
      <c r="F1780" s="66"/>
      <c r="G1780" s="66"/>
      <c r="H1780" s="61"/>
    </row>
    <row r="1781" spans="6:8" ht="15.6">
      <c r="F1781" s="66"/>
      <c r="G1781" s="66"/>
      <c r="H1781" s="61"/>
    </row>
    <row r="1782" spans="6:8" ht="15.6">
      <c r="F1782" s="66"/>
      <c r="G1782" s="66"/>
      <c r="H1782" s="61"/>
    </row>
    <row r="1783" spans="6:8" ht="15.6">
      <c r="F1783" s="66"/>
      <c r="G1783" s="66"/>
      <c r="H1783" s="61"/>
    </row>
    <row r="1784" spans="6:8" ht="15.6">
      <c r="F1784" s="66"/>
      <c r="G1784" s="66"/>
      <c r="H1784" s="61"/>
    </row>
    <row r="1785" spans="6:8" ht="15.6">
      <c r="F1785" s="66"/>
      <c r="G1785" s="66"/>
      <c r="H1785" s="61"/>
    </row>
    <row r="1786" spans="6:8" ht="15.6">
      <c r="F1786" s="66"/>
      <c r="G1786" s="66"/>
      <c r="H1786" s="61"/>
    </row>
    <row r="1787" spans="6:8" ht="15.6">
      <c r="F1787" s="66"/>
      <c r="G1787" s="66"/>
      <c r="H1787" s="61"/>
    </row>
    <row r="1788" spans="6:8" ht="15.6">
      <c r="F1788" s="66"/>
      <c r="G1788" s="66"/>
      <c r="H1788" s="61"/>
    </row>
    <row r="1789" spans="6:8" ht="15.6">
      <c r="F1789" s="66"/>
      <c r="G1789" s="66"/>
      <c r="H1789" s="61"/>
    </row>
    <row r="1790" spans="6:8" ht="15.6">
      <c r="F1790" s="66"/>
      <c r="G1790" s="66"/>
      <c r="H1790" s="61"/>
    </row>
    <row r="1791" spans="6:8" ht="15.6">
      <c r="F1791" s="66"/>
      <c r="G1791" s="66"/>
      <c r="H1791" s="61"/>
    </row>
    <row r="1792" spans="6:8" ht="15.6">
      <c r="F1792" s="66"/>
      <c r="G1792" s="66"/>
      <c r="H1792" s="61"/>
    </row>
    <row r="1793" spans="6:8" ht="15.6">
      <c r="F1793" s="66"/>
      <c r="G1793" s="66"/>
      <c r="H1793" s="61"/>
    </row>
    <row r="1794" spans="6:8" ht="15.6">
      <c r="F1794" s="66"/>
      <c r="G1794" s="66"/>
      <c r="H1794" s="61"/>
    </row>
    <row r="1795" spans="6:8" ht="15.6">
      <c r="F1795" s="66"/>
      <c r="G1795" s="66"/>
      <c r="H1795" s="61"/>
    </row>
    <row r="1796" spans="6:8" ht="15.6">
      <c r="F1796" s="66"/>
      <c r="G1796" s="66"/>
      <c r="H1796" s="61"/>
    </row>
  </sheetData>
  <mergeCells count="1">
    <mergeCell ref="A1:B1"/>
  </mergeCell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5"/>
  <sheetViews>
    <sheetView zoomScale="90" zoomScaleNormal="90" workbookViewId="0"/>
  </sheetViews>
  <sheetFormatPr defaultColWidth="10.796875" defaultRowHeight="21"/>
  <cols>
    <col min="1" max="1" width="17.69921875" style="123" customWidth="1"/>
    <col min="2" max="2" width="8.796875" style="124" customWidth="1"/>
    <col min="3" max="3" width="8.796875" style="123" customWidth="1"/>
    <col min="4" max="4" width="8.796875" style="130" customWidth="1"/>
    <col min="5" max="7" width="8.796875" style="123" customWidth="1"/>
    <col min="8" max="8" width="8.796875" style="21" customWidth="1"/>
    <col min="9" max="9" width="8.796875" style="125" customWidth="1"/>
    <col min="10" max="10" width="8.796875" style="21" customWidth="1"/>
    <col min="11" max="11" width="8.796875" style="128" customWidth="1"/>
    <col min="12" max="14" width="8.796875" style="127" customWidth="1"/>
    <col min="15" max="15" width="10.796875" style="21"/>
    <col min="16" max="16" width="8.796875" style="21" customWidth="1"/>
    <col min="17" max="17" width="10.796875" style="129"/>
    <col min="18" max="18" width="10.796875" style="21"/>
    <col min="19" max="19" width="8.796875" style="125" customWidth="1"/>
    <col min="20" max="20" width="8.796875" style="21" customWidth="1"/>
    <col min="21" max="16384" width="10.796875" style="21"/>
  </cols>
  <sheetData>
    <row r="1" spans="1:20" ht="73.8">
      <c r="A1" s="213" t="s">
        <v>0</v>
      </c>
      <c r="B1" s="214" t="s">
        <v>186</v>
      </c>
      <c r="C1" s="215" t="s">
        <v>222</v>
      </c>
      <c r="D1" s="215" t="s">
        <v>223</v>
      </c>
      <c r="E1" s="215" t="s">
        <v>143</v>
      </c>
      <c r="F1" s="215" t="s">
        <v>182</v>
      </c>
      <c r="G1" s="215" t="s">
        <v>224</v>
      </c>
      <c r="H1" s="121"/>
      <c r="I1" s="215" t="s">
        <v>225</v>
      </c>
      <c r="J1" s="215" t="s">
        <v>226</v>
      </c>
      <c r="K1" s="215" t="s">
        <v>227</v>
      </c>
      <c r="L1" s="215" t="s">
        <v>143</v>
      </c>
      <c r="M1" s="215" t="s">
        <v>182</v>
      </c>
      <c r="N1" s="215" t="s">
        <v>187</v>
      </c>
      <c r="O1" s="231"/>
      <c r="P1" s="232" t="s">
        <v>185</v>
      </c>
      <c r="Q1" s="233" t="s">
        <v>228</v>
      </c>
      <c r="S1" s="122"/>
      <c r="T1" s="122"/>
    </row>
    <row r="2" spans="1:20" ht="15.6">
      <c r="A2" s="216" t="s">
        <v>184</v>
      </c>
      <c r="B2" s="217">
        <v>0.5</v>
      </c>
      <c r="C2" s="218">
        <v>3.0417910447761201</v>
      </c>
      <c r="D2" s="218">
        <f t="shared" ref="D2:D18" si="0">(B2+3.4587)/1.7024</f>
        <v>2.3253641917293235</v>
      </c>
      <c r="E2" s="219">
        <v>0</v>
      </c>
      <c r="F2" s="218"/>
      <c r="G2" s="216">
        <v>50</v>
      </c>
      <c r="I2" s="234">
        <f>AVERAGE(B2:B3)</f>
        <v>1</v>
      </c>
      <c r="J2" s="235">
        <f>AVERAGE(C2:C3)</f>
        <v>3.25501066098081</v>
      </c>
      <c r="K2" s="235">
        <f>AVERAGE(D2:D3)</f>
        <v>2.6190671992481205</v>
      </c>
      <c r="L2" s="236">
        <f t="shared" ref="L2" si="1">SUM(E2:E3)</f>
        <v>0</v>
      </c>
      <c r="M2" s="236">
        <f>SUM(F2:F3)</f>
        <v>0</v>
      </c>
      <c r="N2" s="236">
        <f>SUM(G2:G3)</f>
        <v>78</v>
      </c>
      <c r="O2" s="237"/>
      <c r="P2" s="148">
        <v>0.5</v>
      </c>
      <c r="Q2" s="218">
        <v>3.0409685808074354</v>
      </c>
      <c r="T2" s="126"/>
    </row>
    <row r="3" spans="1:20" ht="15.6">
      <c r="A3" s="216" t="s">
        <v>184</v>
      </c>
      <c r="B3" s="217">
        <v>1.5</v>
      </c>
      <c r="C3" s="218">
        <v>3.4682302771855005</v>
      </c>
      <c r="D3" s="218">
        <f t="shared" si="0"/>
        <v>2.9127702067669174</v>
      </c>
      <c r="E3" s="219">
        <v>0</v>
      </c>
      <c r="F3" s="218"/>
      <c r="G3" s="216">
        <v>28</v>
      </c>
      <c r="I3" s="234">
        <f>AVERAGE(B4:B5)</f>
        <v>3</v>
      </c>
      <c r="J3" s="235">
        <f>AVERAGE(C4:C5)</f>
        <v>4.1078891257995735</v>
      </c>
      <c r="K3" s="235">
        <f>AVERAGE(D4:D5)</f>
        <v>3.7938792293233083</v>
      </c>
      <c r="L3" s="236">
        <f>SUM(E4:E5)</f>
        <v>0</v>
      </c>
      <c r="M3" s="236">
        <f>SUM(F4:F5)</f>
        <v>0</v>
      </c>
      <c r="N3" s="236">
        <f>SUM(G4:G5)</f>
        <v>21</v>
      </c>
      <c r="O3" s="237"/>
      <c r="P3" s="148">
        <v>0.5</v>
      </c>
      <c r="Q3" s="218">
        <v>3.0409685808074354</v>
      </c>
      <c r="T3" s="126"/>
    </row>
    <row r="4" spans="1:20" ht="15.6">
      <c r="A4" s="216" t="s">
        <v>184</v>
      </c>
      <c r="B4" s="217">
        <v>2.5</v>
      </c>
      <c r="C4" s="218">
        <v>3.8946695095948822</v>
      </c>
      <c r="D4" s="218">
        <f t="shared" si="0"/>
        <v>3.5001762218045118</v>
      </c>
      <c r="E4" s="219">
        <v>0</v>
      </c>
      <c r="F4" s="218"/>
      <c r="G4" s="216">
        <v>17</v>
      </c>
      <c r="I4" s="234">
        <f>AVERAGE(B6:B7)</f>
        <v>5</v>
      </c>
      <c r="J4" s="235">
        <f>AVERAGE(C6:C7)</f>
        <v>4.9607675906183353</v>
      </c>
      <c r="K4" s="235">
        <f>AVERAGE(D6:D7)</f>
        <v>4.9686912593984971</v>
      </c>
      <c r="L4" s="236">
        <f>SUM(E6:E7)</f>
        <v>0</v>
      </c>
      <c r="M4" s="236">
        <f>SUM(F6:F7)</f>
        <v>0</v>
      </c>
      <c r="N4" s="236">
        <f>SUM(G6:G7)</f>
        <v>15</v>
      </c>
      <c r="O4" s="237"/>
      <c r="P4" s="148">
        <v>2.5</v>
      </c>
      <c r="Q4" s="218">
        <v>3.8935925310141966</v>
      </c>
      <c r="T4" s="126"/>
    </row>
    <row r="5" spans="1:20" ht="15.6">
      <c r="A5" s="216" t="s">
        <v>184</v>
      </c>
      <c r="B5" s="217">
        <v>3.5</v>
      </c>
      <c r="C5" s="218">
        <v>4.321108742004264</v>
      </c>
      <c r="D5" s="218">
        <f t="shared" si="0"/>
        <v>4.0875822368421053</v>
      </c>
      <c r="E5" s="219">
        <v>0</v>
      </c>
      <c r="F5" s="218"/>
      <c r="G5" s="216">
        <v>4</v>
      </c>
      <c r="I5" s="234">
        <f>AVERAGE(B8:B9)</f>
        <v>7</v>
      </c>
      <c r="J5" s="235">
        <f>AVERAGE(C8:C9)</f>
        <v>5.8136460554370988</v>
      </c>
      <c r="K5" s="235">
        <f>AVERAGE(D8:D9)</f>
        <v>6.143503289473685</v>
      </c>
      <c r="L5" s="236">
        <f>SUM(E8:E9)</f>
        <v>0</v>
      </c>
      <c r="M5" s="236">
        <f>SUM(F8:F9)</f>
        <v>0</v>
      </c>
      <c r="N5" s="236">
        <f>SUM(G8:G9)</f>
        <v>35</v>
      </c>
      <c r="O5" s="237"/>
      <c r="P5" s="148">
        <v>6.5</v>
      </c>
      <c r="Q5" s="218">
        <v>5.5988404314277194</v>
      </c>
      <c r="T5" s="126"/>
    </row>
    <row r="6" spans="1:20" ht="15.6">
      <c r="A6" s="216" t="s">
        <v>184</v>
      </c>
      <c r="B6" s="217">
        <v>4.5</v>
      </c>
      <c r="C6" s="218">
        <v>4.7475479744136448</v>
      </c>
      <c r="D6" s="218">
        <f t="shared" si="0"/>
        <v>4.6749882518796992</v>
      </c>
      <c r="E6" s="219">
        <v>0</v>
      </c>
      <c r="F6" s="218"/>
      <c r="G6" s="216">
        <v>7</v>
      </c>
      <c r="I6" s="234">
        <f>AVERAGE(B10:B11)</f>
        <v>9</v>
      </c>
      <c r="J6" s="235">
        <f>AVERAGE(C10:C11)</f>
        <v>6.6665245202558623</v>
      </c>
      <c r="K6" s="235">
        <f>AVERAGE(D10:D11)</f>
        <v>7.3183153195488728</v>
      </c>
      <c r="L6" s="236">
        <f>SUM(E10:E11)</f>
        <v>0</v>
      </c>
      <c r="M6" s="236">
        <f>SUM(F10:F11)</f>
        <v>0</v>
      </c>
      <c r="N6" s="236">
        <f>SUM(G10:G11)</f>
        <v>20</v>
      </c>
      <c r="O6" s="237"/>
      <c r="P6" s="148">
        <v>6.5</v>
      </c>
      <c r="Q6" s="218">
        <v>5.5988404314277194</v>
      </c>
      <c r="T6" s="126"/>
    </row>
    <row r="7" spans="1:20" ht="15.6">
      <c r="A7" s="216" t="s">
        <v>184</v>
      </c>
      <c r="B7" s="217">
        <v>5.5</v>
      </c>
      <c r="C7" s="218">
        <v>5.1739872068230266</v>
      </c>
      <c r="D7" s="218">
        <f t="shared" si="0"/>
        <v>5.2623942669172941</v>
      </c>
      <c r="E7" s="219">
        <v>0</v>
      </c>
      <c r="F7" s="218"/>
      <c r="G7" s="216">
        <v>8</v>
      </c>
      <c r="I7" s="234">
        <f>AVERAGE(B12:B13)</f>
        <v>11</v>
      </c>
      <c r="J7" s="235">
        <f>AVERAGE(C12:C13)</f>
        <v>7.5194029850746258</v>
      </c>
      <c r="K7" s="235">
        <f>AVERAGE(D12:D13)</f>
        <v>8.4931273496240607</v>
      </c>
      <c r="L7" s="236">
        <f>SUM(E12:E13)</f>
        <v>0</v>
      </c>
      <c r="M7" s="236">
        <f>SUM(F12:F13)</f>
        <v>0</v>
      </c>
      <c r="N7" s="236">
        <f>SUM(G12:G13)</f>
        <v>30</v>
      </c>
      <c r="O7" s="237"/>
      <c r="P7" s="148">
        <v>7.5</v>
      </c>
      <c r="Q7" s="218">
        <v>6.0251524065310997</v>
      </c>
      <c r="T7" s="126"/>
    </row>
    <row r="8" spans="1:20" ht="15.6">
      <c r="A8" s="216" t="s">
        <v>184</v>
      </c>
      <c r="B8" s="217">
        <v>6.5</v>
      </c>
      <c r="C8" s="218">
        <v>5.6004264392324083</v>
      </c>
      <c r="D8" s="218">
        <f t="shared" si="0"/>
        <v>5.849800281954888</v>
      </c>
      <c r="E8" s="219">
        <v>0</v>
      </c>
      <c r="F8" s="218"/>
      <c r="G8" s="216">
        <v>22</v>
      </c>
      <c r="I8" s="234">
        <f>AVERAGE(B14:B15)</f>
        <v>13</v>
      </c>
      <c r="J8" s="235">
        <f>AVERAGE(C14:C15)</f>
        <v>8.3722814498933893</v>
      </c>
      <c r="K8" s="235">
        <f>AVERAGE(D14:D15)</f>
        <v>9.6679393796992485</v>
      </c>
      <c r="L8" s="236">
        <f>SUM(E14:E15)</f>
        <v>0</v>
      </c>
      <c r="M8" s="236">
        <f>SUM(F14:F15)</f>
        <v>0</v>
      </c>
      <c r="N8" s="236">
        <f>SUM(G14:G15)</f>
        <v>11</v>
      </c>
      <c r="O8" s="237"/>
      <c r="P8" s="148">
        <v>9.5</v>
      </c>
      <c r="Q8" s="218">
        <v>6.8777763567378623</v>
      </c>
      <c r="T8" s="126"/>
    </row>
    <row r="9" spans="1:20" ht="15.6">
      <c r="A9" s="216" t="s">
        <v>184</v>
      </c>
      <c r="B9" s="217">
        <v>7.5</v>
      </c>
      <c r="C9" s="218">
        <v>6.0268656716417901</v>
      </c>
      <c r="D9" s="218">
        <f t="shared" si="0"/>
        <v>6.4372062969924819</v>
      </c>
      <c r="E9" s="219">
        <v>0</v>
      </c>
      <c r="F9" s="218"/>
      <c r="G9" s="216">
        <v>13</v>
      </c>
      <c r="I9" s="234">
        <f>AVERAGE(B16:B17)</f>
        <v>15</v>
      </c>
      <c r="J9" s="235">
        <f>AVERAGE(C16:C17)</f>
        <v>9.225159914712151</v>
      </c>
      <c r="K9" s="235">
        <f>AVERAGE(D16:D17)</f>
        <v>10.842751409774436</v>
      </c>
      <c r="L9" s="236" t="s">
        <v>229</v>
      </c>
      <c r="M9" s="236">
        <f>SUM(F16:F17)</f>
        <v>0</v>
      </c>
      <c r="N9" s="236">
        <f>SUM(G16:G17)</f>
        <v>14</v>
      </c>
      <c r="O9" s="237"/>
      <c r="P9" s="148">
        <v>9.5</v>
      </c>
      <c r="Q9" s="218">
        <v>6.8777763567378623</v>
      </c>
      <c r="T9" s="126"/>
    </row>
    <row r="10" spans="1:20" ht="15.6">
      <c r="A10" s="216" t="s">
        <v>184</v>
      </c>
      <c r="B10" s="217">
        <v>8.5</v>
      </c>
      <c r="C10" s="218">
        <v>6.4533049040511719</v>
      </c>
      <c r="D10" s="218">
        <f t="shared" si="0"/>
        <v>7.0246123120300759</v>
      </c>
      <c r="E10" s="219">
        <v>0</v>
      </c>
      <c r="F10" s="218"/>
      <c r="G10" s="216">
        <v>6</v>
      </c>
      <c r="I10" s="234">
        <f>AVERAGE(B18:B19)</f>
        <v>17</v>
      </c>
      <c r="J10" s="235">
        <f>AVERAGE(C18:C19)</f>
        <v>10.078038379530916</v>
      </c>
      <c r="K10" s="235">
        <f>AVERAGE(D18:D19)</f>
        <v>12.017563439849624</v>
      </c>
      <c r="L10" s="236">
        <f>SUM(E18:E19)</f>
        <v>0</v>
      </c>
      <c r="M10" s="236">
        <f>SUM(F18:F19)</f>
        <v>0</v>
      </c>
      <c r="N10" s="236">
        <f>SUM(G18:G19)</f>
        <v>28</v>
      </c>
      <c r="O10" s="237"/>
      <c r="P10" s="148">
        <v>10.5</v>
      </c>
      <c r="Q10" s="218">
        <v>7.3040883318412426</v>
      </c>
      <c r="T10" s="126"/>
    </row>
    <row r="11" spans="1:20" ht="15.6">
      <c r="A11" s="216" t="s">
        <v>184</v>
      </c>
      <c r="B11" s="217">
        <v>9.5</v>
      </c>
      <c r="C11" s="218">
        <v>6.8797441364605536</v>
      </c>
      <c r="D11" s="218">
        <f t="shared" si="0"/>
        <v>7.6120183270676698</v>
      </c>
      <c r="E11" s="219">
        <v>0</v>
      </c>
      <c r="F11" s="218"/>
      <c r="G11" s="216">
        <v>14</v>
      </c>
      <c r="I11" s="234">
        <f>AVERAGE(B20:B21)</f>
        <v>19</v>
      </c>
      <c r="J11" s="235">
        <f>AVERAGE(C20:C21)</f>
        <v>10.930916844349678</v>
      </c>
      <c r="K11" s="235">
        <f>AVERAGE(D20:D21)</f>
        <v>11.569027261356041</v>
      </c>
      <c r="L11" s="236">
        <f>SUM(E20:E21)</f>
        <v>0</v>
      </c>
      <c r="M11" s="236">
        <f>SUM(F20:F21)</f>
        <v>0</v>
      </c>
      <c r="N11" s="236">
        <f>SUM(G20:G21)</f>
        <v>136</v>
      </c>
      <c r="O11" s="237"/>
      <c r="P11" s="148">
        <v>10.5</v>
      </c>
      <c r="Q11" s="218">
        <v>7.3040883318412426</v>
      </c>
      <c r="T11" s="126"/>
    </row>
    <row r="12" spans="1:20" ht="15.6">
      <c r="A12" s="216" t="s">
        <v>184</v>
      </c>
      <c r="B12" s="217">
        <v>10.5</v>
      </c>
      <c r="C12" s="218">
        <v>7.3061833688699354</v>
      </c>
      <c r="D12" s="218">
        <f t="shared" si="0"/>
        <v>8.1994243421052637</v>
      </c>
      <c r="E12" s="219">
        <v>0</v>
      </c>
      <c r="F12" s="218"/>
      <c r="G12" s="216">
        <v>20</v>
      </c>
      <c r="I12" s="234">
        <f>AVERAGE(B22:B23)</f>
        <v>21</v>
      </c>
      <c r="J12" s="235">
        <f>AVERAGE(C22:C23)</f>
        <v>11.783795309168443</v>
      </c>
      <c r="K12" s="235">
        <f>AVERAGE(D22:D23)</f>
        <v>11.91172186905639</v>
      </c>
      <c r="L12" s="236">
        <f>SUM(E22:E23)</f>
        <v>0</v>
      </c>
      <c r="M12" s="236">
        <f>SUM(F22:F23)</f>
        <v>0</v>
      </c>
      <c r="N12" s="236">
        <f>SUM(G22:G23)</f>
        <v>148</v>
      </c>
      <c r="O12" s="237"/>
      <c r="P12" s="148">
        <v>11.5</v>
      </c>
      <c r="Q12" s="218">
        <v>7.730400306944623</v>
      </c>
      <c r="T12" s="126"/>
    </row>
    <row r="13" spans="1:20" ht="15.6">
      <c r="A13" s="216" t="s">
        <v>184</v>
      </c>
      <c r="B13" s="217">
        <v>11.5</v>
      </c>
      <c r="C13" s="218">
        <v>7.7326226012793171</v>
      </c>
      <c r="D13" s="218">
        <f t="shared" si="0"/>
        <v>8.7868303571428577</v>
      </c>
      <c r="E13" s="219">
        <v>0</v>
      </c>
      <c r="F13" s="218"/>
      <c r="G13" s="216">
        <v>10</v>
      </c>
      <c r="I13" s="234">
        <f>AVERAGE(B24:B25)</f>
        <v>23</v>
      </c>
      <c r="J13" s="235">
        <f>AVERAGE(C24:C25)</f>
        <v>12.636673773987205</v>
      </c>
      <c r="K13" s="235">
        <f>AVERAGE(D24:D25)</f>
        <v>12.254416476756738</v>
      </c>
      <c r="L13" s="236">
        <f>SUM(E24:E25)</f>
        <v>0</v>
      </c>
      <c r="M13" s="236">
        <f>SUM(F24:F25)</f>
        <v>0</v>
      </c>
      <c r="N13" s="236">
        <f>SUM(G24:G25)</f>
        <v>167</v>
      </c>
      <c r="O13" s="237"/>
      <c r="P13" s="148">
        <v>15.5</v>
      </c>
      <c r="Q13" s="218">
        <v>9.4356482073581454</v>
      </c>
      <c r="T13" s="126"/>
    </row>
    <row r="14" spans="1:20" ht="15.6">
      <c r="A14" s="216" t="s">
        <v>184</v>
      </c>
      <c r="B14" s="217">
        <v>12.5</v>
      </c>
      <c r="C14" s="218">
        <v>8.159061833688698</v>
      </c>
      <c r="D14" s="218">
        <f t="shared" si="0"/>
        <v>9.3742363721804516</v>
      </c>
      <c r="E14" s="219">
        <v>0</v>
      </c>
      <c r="F14" s="218"/>
      <c r="G14" s="216">
        <v>7</v>
      </c>
      <c r="I14" s="234">
        <f>AVERAGE(B26:B27)</f>
        <v>25</v>
      </c>
      <c r="J14" s="235">
        <f>AVERAGE(C26:C27)</f>
        <v>13.48955223880597</v>
      </c>
      <c r="K14" s="235">
        <f>AVERAGE(D26:D27)</f>
        <v>12.597111084457087</v>
      </c>
      <c r="L14" s="236">
        <f>SUM(E26:E27)</f>
        <v>0</v>
      </c>
      <c r="M14" s="236">
        <f>SUM(F26:F27)</f>
        <v>0</v>
      </c>
      <c r="N14" s="236">
        <f>SUM(G26:G27)</f>
        <v>175</v>
      </c>
      <c r="O14" s="237"/>
      <c r="P14" s="148">
        <v>17.5</v>
      </c>
      <c r="Q14" s="218">
        <v>10.288272157564908</v>
      </c>
      <c r="T14" s="126"/>
    </row>
    <row r="15" spans="1:20" ht="15.6">
      <c r="A15" s="216" t="s">
        <v>184</v>
      </c>
      <c r="B15" s="217">
        <v>13.5</v>
      </c>
      <c r="C15" s="218">
        <v>8.5855010660980806</v>
      </c>
      <c r="D15" s="218">
        <f t="shared" si="0"/>
        <v>9.9616423872180455</v>
      </c>
      <c r="E15" s="219">
        <v>0</v>
      </c>
      <c r="F15" s="218"/>
      <c r="G15" s="216">
        <v>4</v>
      </c>
      <c r="I15" s="234">
        <f>AVERAGE(B28:B29)</f>
        <v>27</v>
      </c>
      <c r="J15" s="235">
        <f>AVERAGE(C28:C29)</f>
        <v>14.342430703624732</v>
      </c>
      <c r="K15" s="235">
        <f>AVERAGE(D28:D29)</f>
        <v>12.939805692157435</v>
      </c>
      <c r="L15" s="236">
        <f>SUM(E28:E29)</f>
        <v>0</v>
      </c>
      <c r="M15" s="236">
        <f>SUM(F28:F29)</f>
        <v>0</v>
      </c>
      <c r="N15" s="236">
        <f>SUM(G28:G29)</f>
        <v>280</v>
      </c>
      <c r="O15" s="237"/>
      <c r="P15" s="148">
        <v>18.5</v>
      </c>
      <c r="Q15" s="218">
        <v>10.714584132668287</v>
      </c>
      <c r="T15" s="126"/>
    </row>
    <row r="16" spans="1:20" ht="15.6">
      <c r="A16" s="216" t="s">
        <v>184</v>
      </c>
      <c r="B16" s="217">
        <v>14.5</v>
      </c>
      <c r="C16" s="218">
        <v>9.0119402985074615</v>
      </c>
      <c r="D16" s="218">
        <f t="shared" si="0"/>
        <v>10.549048402255639</v>
      </c>
      <c r="E16" s="218" t="s">
        <v>230</v>
      </c>
      <c r="F16" s="218"/>
      <c r="G16" s="216">
        <v>5</v>
      </c>
      <c r="I16" s="234">
        <f>AVERAGE(B30:B31)</f>
        <v>29</v>
      </c>
      <c r="J16" s="235">
        <f>AVERAGE(C30:C31)</f>
        <v>20.984035430325008</v>
      </c>
      <c r="K16" s="235">
        <f>AVERAGE(D30:D31)</f>
        <v>23.589171974522294</v>
      </c>
      <c r="L16" s="236">
        <f>SUM(E30:E31)</f>
        <v>0</v>
      </c>
      <c r="M16" s="236">
        <f>SUM(F30:F31)</f>
        <v>0</v>
      </c>
      <c r="N16" s="236">
        <f>SUM(G30:G31)</f>
        <v>618</v>
      </c>
      <c r="O16" s="237"/>
      <c r="P16" s="148">
        <v>19.5</v>
      </c>
      <c r="Q16" s="218">
        <v>11.140896107771669</v>
      </c>
      <c r="T16" s="126"/>
    </row>
    <row r="17" spans="1:20" ht="15.6">
      <c r="A17" s="216" t="s">
        <v>184</v>
      </c>
      <c r="B17" s="217">
        <v>15.5</v>
      </c>
      <c r="C17" s="218">
        <v>9.4383795309168423</v>
      </c>
      <c r="D17" s="218">
        <f t="shared" si="0"/>
        <v>11.136454417293233</v>
      </c>
      <c r="E17" s="219">
        <v>0</v>
      </c>
      <c r="F17" s="218"/>
      <c r="G17" s="216">
        <v>9</v>
      </c>
      <c r="I17" s="234">
        <f>AVERAGE(B32:B33)</f>
        <v>31</v>
      </c>
      <c r="J17" s="235">
        <f>AVERAGE(C32:C33)</f>
        <v>27.686915887850468</v>
      </c>
      <c r="K17" s="235">
        <f>AVERAGE(D32:D33)</f>
        <v>29.958598726114651</v>
      </c>
      <c r="L17" s="236">
        <f>SUM(E32:E33)</f>
        <v>0</v>
      </c>
      <c r="M17" s="236">
        <f>SUM(F32:F33)</f>
        <v>0</v>
      </c>
      <c r="N17" s="236">
        <f>SUM(G32:G33)</f>
        <v>166</v>
      </c>
      <c r="O17" s="237"/>
      <c r="P17" s="148">
        <v>26.5</v>
      </c>
      <c r="Q17" s="218">
        <v>14.125079933495334</v>
      </c>
      <c r="T17" s="126"/>
    </row>
    <row r="18" spans="1:20" ht="15.6">
      <c r="A18" s="216" t="s">
        <v>184</v>
      </c>
      <c r="B18" s="217">
        <v>16.5</v>
      </c>
      <c r="C18" s="218">
        <v>9.864818763326225</v>
      </c>
      <c r="D18" s="218">
        <f t="shared" si="0"/>
        <v>11.723860432330827</v>
      </c>
      <c r="E18" s="219">
        <v>0</v>
      </c>
      <c r="F18" s="218"/>
      <c r="G18" s="216">
        <v>9</v>
      </c>
      <c r="I18" s="234">
        <f>AVERAGE(B34:B35)</f>
        <v>33</v>
      </c>
      <c r="J18" s="235">
        <f>AVERAGE(C34:C35)</f>
        <v>28.621495327102799</v>
      </c>
      <c r="K18" s="235">
        <f>AVERAGE(D34:D35)</f>
        <v>36.328025477707008</v>
      </c>
      <c r="L18" s="236">
        <f>SUM(E34:E35)</f>
        <v>0</v>
      </c>
      <c r="M18" s="236">
        <f>SUM(F34:F35)</f>
        <v>0</v>
      </c>
      <c r="N18" s="236">
        <f>SUM(G34:G35)</f>
        <v>72</v>
      </c>
      <c r="O18" s="237"/>
      <c r="P18" s="148">
        <v>29.5</v>
      </c>
      <c r="Q18" s="218">
        <v>26.979351583668127</v>
      </c>
      <c r="T18" s="126"/>
    </row>
    <row r="19" spans="1:20" ht="15.6">
      <c r="A19" s="216" t="s">
        <v>184</v>
      </c>
      <c r="B19" s="217">
        <v>17.5</v>
      </c>
      <c r="C19" s="218">
        <v>10.291257995735606</v>
      </c>
      <c r="D19" s="218">
        <f>(B19+3.4587)/1.7024</f>
        <v>12.311266447368421</v>
      </c>
      <c r="E19" s="219">
        <v>0</v>
      </c>
      <c r="F19" s="218"/>
      <c r="G19" s="216">
        <v>19</v>
      </c>
      <c r="I19" s="234">
        <f>AVERAGE(B36:B37)</f>
        <v>35</v>
      </c>
      <c r="J19" s="235">
        <f>AVERAGE(C36:C37)</f>
        <v>29.556074766355138</v>
      </c>
      <c r="K19" s="235">
        <f>AVERAGE(D36:D37)</f>
        <v>42.697452229299365</v>
      </c>
      <c r="L19" s="236">
        <f>SUM(E36:E37)</f>
        <v>0</v>
      </c>
      <c r="M19" s="236">
        <f>SUM(F36:F37)</f>
        <v>0</v>
      </c>
      <c r="N19" s="236">
        <f>SUM(G36:G37)</f>
        <v>78</v>
      </c>
      <c r="O19" s="237"/>
      <c r="P19" s="148">
        <v>29.5</v>
      </c>
      <c r="Q19" s="218">
        <v>26.979351583668127</v>
      </c>
      <c r="T19" s="126"/>
    </row>
    <row r="20" spans="1:20" ht="15.6">
      <c r="A20" s="216" t="s">
        <v>184</v>
      </c>
      <c r="B20" s="217">
        <v>18.5</v>
      </c>
      <c r="C20" s="218">
        <v>10.717697228144988</v>
      </c>
      <c r="D20" s="218">
        <f t="shared" ref="D20:D28" si="2">(B20+48.518)/5.8361</f>
        <v>11.483353609430955</v>
      </c>
      <c r="E20" s="219">
        <v>0</v>
      </c>
      <c r="F20" s="218"/>
      <c r="G20" s="216">
        <v>33</v>
      </c>
      <c r="I20" s="234">
        <f>AVERAGE(B38:B39)</f>
        <v>37</v>
      </c>
      <c r="J20" s="235">
        <f>AVERAGE(C38:C39)</f>
        <v>30.490654205607477</v>
      </c>
      <c r="K20" s="235">
        <f>AVERAGE(D38:D39)</f>
        <v>49.066878980891723</v>
      </c>
      <c r="L20" s="236">
        <f>SUM(E38:E39)</f>
        <v>0</v>
      </c>
      <c r="M20" s="236">
        <f>SUM(F38:F39)</f>
        <v>0</v>
      </c>
      <c r="N20" s="236">
        <f>SUM(G38:G39)</f>
        <v>92</v>
      </c>
      <c r="O20" s="237"/>
      <c r="P20" s="148">
        <v>30.5</v>
      </c>
      <c r="Q20" s="218">
        <v>27.446510324208163</v>
      </c>
      <c r="T20" s="126"/>
    </row>
    <row r="21" spans="1:20" ht="15.6">
      <c r="A21" s="216" t="s">
        <v>184</v>
      </c>
      <c r="B21" s="217">
        <v>19.5</v>
      </c>
      <c r="C21" s="218">
        <v>11.144136460554369</v>
      </c>
      <c r="D21" s="218">
        <f t="shared" si="2"/>
        <v>11.654700913281129</v>
      </c>
      <c r="E21" s="219">
        <v>0</v>
      </c>
      <c r="F21" s="218"/>
      <c r="G21" s="216">
        <v>103</v>
      </c>
      <c r="I21" s="234">
        <f>AVERAGE(B40:B41)</f>
        <v>39</v>
      </c>
      <c r="J21" s="235">
        <f>AVERAGE(C40:C41)</f>
        <v>31.425233644859809</v>
      </c>
      <c r="K21" s="235">
        <f>AVERAGE(D40:D41)</f>
        <v>55.43630573248408</v>
      </c>
      <c r="L21" s="236">
        <f>SUM(E40:E41)</f>
        <v>0</v>
      </c>
      <c r="M21" s="236">
        <f>SUM(F40:F41)</f>
        <v>0</v>
      </c>
      <c r="N21" s="236">
        <f>SUM(G40:G41)</f>
        <v>33</v>
      </c>
      <c r="O21" s="237"/>
      <c r="P21" s="148">
        <v>31.5</v>
      </c>
      <c r="Q21" s="218">
        <v>27.913669064748198</v>
      </c>
      <c r="T21" s="126"/>
    </row>
    <row r="22" spans="1:20" ht="15.6">
      <c r="A22" s="216" t="s">
        <v>184</v>
      </c>
      <c r="B22" s="217">
        <v>20.5</v>
      </c>
      <c r="C22" s="218">
        <v>11.570575692963752</v>
      </c>
      <c r="D22" s="218">
        <f t="shared" si="2"/>
        <v>11.826048217131303</v>
      </c>
      <c r="E22" s="219">
        <v>0</v>
      </c>
      <c r="F22" s="218"/>
      <c r="G22" s="216">
        <v>78</v>
      </c>
      <c r="I22" s="234">
        <f>AVERAGE(B42:B43)</f>
        <v>41</v>
      </c>
      <c r="J22" s="235">
        <f>AVERAGE(C42:C43)</f>
        <v>32.359813084112147</v>
      </c>
      <c r="K22" s="235">
        <f>AVERAGE(D42:D43)</f>
        <v>61.80573248407643</v>
      </c>
      <c r="L22" s="236">
        <f>SUM(E42:E43)</f>
        <v>0</v>
      </c>
      <c r="M22" s="236">
        <f>SUM(F42:F43)</f>
        <v>0</v>
      </c>
      <c r="N22" s="236">
        <f>SUM(G42:G43)</f>
        <v>73</v>
      </c>
      <c r="O22" s="237"/>
      <c r="P22" s="148">
        <v>32.5</v>
      </c>
      <c r="Q22" s="218">
        <v>28.380827805288234</v>
      </c>
      <c r="T22" s="126"/>
    </row>
    <row r="23" spans="1:20" ht="15.6">
      <c r="A23" s="216" t="s">
        <v>184</v>
      </c>
      <c r="B23" s="217">
        <v>21.5</v>
      </c>
      <c r="C23" s="218">
        <v>11.997014925373133</v>
      </c>
      <c r="D23" s="218">
        <f t="shared" si="2"/>
        <v>11.997395520981478</v>
      </c>
      <c r="E23" s="219">
        <v>0</v>
      </c>
      <c r="F23" s="218"/>
      <c r="G23" s="216">
        <v>70</v>
      </c>
      <c r="I23" s="234">
        <f>AVERAGE(B44:B45)</f>
        <v>43</v>
      </c>
      <c r="J23" s="235">
        <f>AVERAGE(C44:C45)</f>
        <v>33.294392523364486</v>
      </c>
      <c r="K23" s="235">
        <f>AVERAGE(D44:D45)</f>
        <v>68.175159235668787</v>
      </c>
      <c r="L23" s="236">
        <f>SUM(E44:E45)</f>
        <v>0</v>
      </c>
      <c r="M23" s="236">
        <f>SUM(F44:F45)</f>
        <v>0</v>
      </c>
      <c r="N23" s="236">
        <f>SUM(G44:G45)</f>
        <v>90</v>
      </c>
      <c r="O23" s="237"/>
      <c r="P23" s="148">
        <v>39.5</v>
      </c>
      <c r="Q23" s="218">
        <v>31.650938989068482</v>
      </c>
      <c r="T23" s="126"/>
    </row>
    <row r="24" spans="1:20" ht="15.6">
      <c r="A24" s="216" t="s">
        <v>184</v>
      </c>
      <c r="B24" s="217">
        <v>22.5</v>
      </c>
      <c r="C24" s="218">
        <v>12.423454157782514</v>
      </c>
      <c r="D24" s="218">
        <f t="shared" si="2"/>
        <v>12.168742824831652</v>
      </c>
      <c r="E24" s="219">
        <v>0</v>
      </c>
      <c r="F24" s="218"/>
      <c r="G24" s="216">
        <v>87</v>
      </c>
      <c r="I24" s="234">
        <f>AVERAGE(B46:B47)</f>
        <v>45</v>
      </c>
      <c r="J24" s="235">
        <f>AVERAGE(C46:C47)</f>
        <v>34.228971962616825</v>
      </c>
      <c r="K24" s="235">
        <f>AVERAGE(D46:D47)</f>
        <v>74.544585987261144</v>
      </c>
      <c r="L24" s="236">
        <f>SUM(E46:E47)</f>
        <v>0</v>
      </c>
      <c r="M24" s="236">
        <f>SUM(F46:F47)</f>
        <v>0</v>
      </c>
      <c r="N24" s="236">
        <f>SUM(G46:G47)</f>
        <v>103</v>
      </c>
      <c r="O24" s="237"/>
      <c r="P24" s="148">
        <v>41.5</v>
      </c>
      <c r="Q24" s="218">
        <v>32.585256470148551</v>
      </c>
      <c r="T24" s="126"/>
    </row>
    <row r="25" spans="1:20" ht="15.6">
      <c r="A25" s="216" t="s">
        <v>184</v>
      </c>
      <c r="B25" s="217">
        <v>23.5</v>
      </c>
      <c r="C25" s="218">
        <v>12.849893390191896</v>
      </c>
      <c r="D25" s="218">
        <f t="shared" si="2"/>
        <v>12.340090128681824</v>
      </c>
      <c r="E25" s="219">
        <v>0</v>
      </c>
      <c r="F25" s="218"/>
      <c r="G25" s="216">
        <v>80</v>
      </c>
      <c r="I25" s="234">
        <f>AVERAGE(B48:B49)</f>
        <v>47</v>
      </c>
      <c r="J25" s="235">
        <f>AVERAGE(C48:C49)</f>
        <v>35.163551401869157</v>
      </c>
      <c r="K25" s="235">
        <f>AVERAGE(D48:D49)</f>
        <v>80.914012738853501</v>
      </c>
      <c r="L25" s="236">
        <f>SUM(E48:E49)</f>
        <v>0</v>
      </c>
      <c r="M25" s="236">
        <f>SUM(F48:F49)</f>
        <v>0</v>
      </c>
      <c r="N25" s="236">
        <f>SUM(G48:G49)</f>
        <v>82</v>
      </c>
      <c r="O25" s="237"/>
      <c r="P25" s="148">
        <v>42.5</v>
      </c>
      <c r="Q25" s="218">
        <v>33.052415210688586</v>
      </c>
      <c r="T25" s="126"/>
    </row>
    <row r="26" spans="1:20" ht="15.6">
      <c r="A26" s="216" t="s">
        <v>184</v>
      </c>
      <c r="B26" s="217">
        <v>24.5</v>
      </c>
      <c r="C26" s="218">
        <v>13.276332622601277</v>
      </c>
      <c r="D26" s="218">
        <f t="shared" si="2"/>
        <v>12.511437432531999</v>
      </c>
      <c r="E26" s="219">
        <v>0</v>
      </c>
      <c r="F26" s="218"/>
      <c r="G26" s="216">
        <v>80</v>
      </c>
      <c r="I26" s="234">
        <f>AVERAGE(B50:B51)</f>
        <v>49</v>
      </c>
      <c r="J26" s="235">
        <f>AVERAGE(C50:C51)</f>
        <v>36.098130841121495</v>
      </c>
      <c r="K26" s="235">
        <f>AVERAGE(D50:D51)</f>
        <v>87.283439490445858</v>
      </c>
      <c r="L26" s="236">
        <f>SUM(E50:E51)</f>
        <v>0</v>
      </c>
      <c r="M26" s="236">
        <f>SUM(F50:F51)</f>
        <v>0</v>
      </c>
      <c r="N26" s="236">
        <f>SUM(G50:G51)</f>
        <v>97</v>
      </c>
      <c r="O26" s="237"/>
      <c r="P26" s="148">
        <v>42.5</v>
      </c>
      <c r="Q26" s="218">
        <v>33.052415210688586</v>
      </c>
      <c r="T26" s="126"/>
    </row>
    <row r="27" spans="1:20" ht="15.6">
      <c r="A27" s="216" t="s">
        <v>184</v>
      </c>
      <c r="B27" s="217">
        <v>25.5</v>
      </c>
      <c r="C27" s="218">
        <v>13.702771855010662</v>
      </c>
      <c r="D27" s="218">
        <f t="shared" si="2"/>
        <v>12.682784736382173</v>
      </c>
      <c r="E27" s="219">
        <v>0</v>
      </c>
      <c r="F27" s="218"/>
      <c r="G27" s="216">
        <v>95</v>
      </c>
      <c r="I27" s="234">
        <f>AVERAGE(B52:B53)</f>
        <v>51</v>
      </c>
      <c r="J27" s="235">
        <f>AVERAGE(C52:C53)</f>
        <v>37.032710280373834</v>
      </c>
      <c r="K27" s="235">
        <f>AVERAGE(D52:D53)</f>
        <v>93.652866242038215</v>
      </c>
      <c r="L27" s="236">
        <f>SUM(E52:E53)</f>
        <v>0</v>
      </c>
      <c r="M27" s="236">
        <f>SUM(F52:F53)</f>
        <v>0</v>
      </c>
      <c r="N27" s="236">
        <f>SUM(G52:G53)</f>
        <v>95</v>
      </c>
      <c r="O27" s="237"/>
      <c r="P27" s="148">
        <v>42.5</v>
      </c>
      <c r="Q27" s="218">
        <v>33.052415210688586</v>
      </c>
      <c r="T27" s="126"/>
    </row>
    <row r="28" spans="1:20" ht="15.6">
      <c r="A28" s="216" t="s">
        <v>184</v>
      </c>
      <c r="B28" s="217">
        <v>26.5</v>
      </c>
      <c r="C28" s="218">
        <v>14.129211087420043</v>
      </c>
      <c r="D28" s="218">
        <f t="shared" si="2"/>
        <v>12.854132040232347</v>
      </c>
      <c r="E28" s="219">
        <v>0</v>
      </c>
      <c r="F28" s="218"/>
      <c r="G28" s="216">
        <v>145</v>
      </c>
      <c r="I28" s="234">
        <f>AVERAGE(B54:B55)</f>
        <v>53</v>
      </c>
      <c r="J28" s="235">
        <f>AVERAGE(C54:C55)</f>
        <v>37.967289719626166</v>
      </c>
      <c r="K28" s="235">
        <f>AVERAGE(D54:D55)</f>
        <v>100.02229299363057</v>
      </c>
      <c r="L28" s="236">
        <f>SUM(E54:E55)</f>
        <v>0</v>
      </c>
      <c r="M28" s="236">
        <f>SUM(F54:F55)</f>
        <v>0</v>
      </c>
      <c r="N28" s="236">
        <f>SUM(G54:G55)</f>
        <v>86</v>
      </c>
      <c r="O28" s="237"/>
      <c r="P28" s="148">
        <v>43.5</v>
      </c>
      <c r="Q28" s="218">
        <v>33.519573951228622</v>
      </c>
      <c r="T28" s="126"/>
    </row>
    <row r="29" spans="1:20" ht="15.6">
      <c r="A29" s="216" t="s">
        <v>184</v>
      </c>
      <c r="B29" s="217">
        <v>27.5</v>
      </c>
      <c r="C29" s="218">
        <v>14.555650319829423</v>
      </c>
      <c r="D29" s="218">
        <f>(B29+48.518)/5.8361</f>
        <v>13.025479344082521</v>
      </c>
      <c r="E29" s="219">
        <v>0</v>
      </c>
      <c r="F29" s="218"/>
      <c r="G29" s="216">
        <v>135</v>
      </c>
      <c r="I29" s="234">
        <f>AVERAGE(B56:B57)</f>
        <v>55</v>
      </c>
      <c r="J29" s="235">
        <f>AVERAGE(C56:C57)</f>
        <v>38.901869158878505</v>
      </c>
      <c r="K29" s="235">
        <f>AVERAGE(D56:D57)</f>
        <v>106.39171974522291</v>
      </c>
      <c r="L29" s="236">
        <f>SUM(E56:E57)</f>
        <v>0</v>
      </c>
      <c r="M29" s="236">
        <f>SUM(F56:F57)</f>
        <v>0</v>
      </c>
      <c r="N29" s="236">
        <f>SUM(G56:G57)</f>
        <v>93</v>
      </c>
      <c r="O29" s="237"/>
      <c r="P29" s="148">
        <v>44.5</v>
      </c>
      <c r="Q29" s="218">
        <v>33.986732691768658</v>
      </c>
      <c r="T29" s="126"/>
    </row>
    <row r="30" spans="1:20" ht="15.6">
      <c r="A30" s="216" t="s">
        <v>184</v>
      </c>
      <c r="B30" s="217">
        <v>28.5</v>
      </c>
      <c r="C30" s="218">
        <v>14.982089552238806</v>
      </c>
      <c r="D30" s="218">
        <f>(B30-21.593)/0.314</f>
        <v>21.996815286624205</v>
      </c>
      <c r="E30" s="219">
        <v>0</v>
      </c>
      <c r="F30" s="218"/>
      <c r="G30" s="216">
        <v>184</v>
      </c>
      <c r="I30" s="234">
        <f>AVERAGE(B58:B59)</f>
        <v>57</v>
      </c>
      <c r="J30" s="235">
        <f>AVERAGE(C58:C59)</f>
        <v>39.836448598130843</v>
      </c>
      <c r="K30" s="235">
        <f>AVERAGE(D58:D59)</f>
        <v>112.76114649681527</v>
      </c>
      <c r="L30" s="236">
        <f>SUM(E58:E59)</f>
        <v>0</v>
      </c>
      <c r="M30" s="236">
        <f>SUM(F58:F59)</f>
        <v>0</v>
      </c>
      <c r="N30" s="236">
        <f>SUM(G58:G59)</f>
        <v>74</v>
      </c>
      <c r="O30" s="237"/>
      <c r="P30" s="148">
        <v>44.5</v>
      </c>
      <c r="Q30" s="218">
        <v>33.986732691768658</v>
      </c>
      <c r="T30" s="126"/>
    </row>
    <row r="31" spans="1:20" ht="15.6">
      <c r="A31" s="216" t="s">
        <v>184</v>
      </c>
      <c r="B31" s="217">
        <v>29.5</v>
      </c>
      <c r="C31" s="218">
        <v>26.985981308411212</v>
      </c>
      <c r="D31" s="218">
        <f>(B31-21.593)/0.314</f>
        <v>25.181528662420384</v>
      </c>
      <c r="E31" s="219">
        <v>0</v>
      </c>
      <c r="F31" s="218"/>
      <c r="G31" s="216">
        <v>434</v>
      </c>
      <c r="I31" s="234">
        <f>AVERAGE(B60:B61)</f>
        <v>59</v>
      </c>
      <c r="J31" s="235">
        <f>AVERAGE(C60:C61)</f>
        <v>40.771028037383175</v>
      </c>
      <c r="K31" s="235">
        <f>AVERAGE(D60:D61)</f>
        <v>119.13057324840763</v>
      </c>
      <c r="L31" s="236">
        <f>SUM(E60:E61)</f>
        <v>0</v>
      </c>
      <c r="M31" s="236">
        <f>SUM(F60:F61)</f>
        <v>0</v>
      </c>
      <c r="N31" s="236">
        <f>SUM(G60:G61)</f>
        <v>59</v>
      </c>
      <c r="O31" s="237"/>
      <c r="P31" s="148">
        <v>45.5</v>
      </c>
      <c r="Q31" s="218">
        <v>34.453891432308694</v>
      </c>
      <c r="T31" s="126"/>
    </row>
    <row r="32" spans="1:20" ht="15.6">
      <c r="A32" s="216" t="s">
        <v>184</v>
      </c>
      <c r="B32" s="217">
        <v>30.5</v>
      </c>
      <c r="C32" s="218">
        <v>27.453271028037381</v>
      </c>
      <c r="D32" s="218">
        <f t="shared" ref="D32:D65" si="3">(B32-21.593)/0.314</f>
        <v>28.366242038216562</v>
      </c>
      <c r="E32" s="219">
        <v>0</v>
      </c>
      <c r="F32" s="218"/>
      <c r="G32" s="216">
        <v>92</v>
      </c>
      <c r="I32" s="234">
        <f>AVERAGE(B62:B63)</f>
        <v>61</v>
      </c>
      <c r="J32" s="235">
        <f>AVERAGE(C62:C63)</f>
        <v>41.705607476635514</v>
      </c>
      <c r="K32" s="235">
        <f>AVERAGE(D62:D63)</f>
        <v>125.49999999999999</v>
      </c>
      <c r="L32" s="236">
        <f>SUM(E62:E63)</f>
        <v>0</v>
      </c>
      <c r="M32" s="236">
        <f>SUM(F62:F63)</f>
        <v>0</v>
      </c>
      <c r="N32" s="236">
        <f>SUM(G62:G63)</f>
        <v>35</v>
      </c>
      <c r="O32" s="237"/>
      <c r="P32" s="148">
        <v>45.5</v>
      </c>
      <c r="Q32" s="218">
        <v>34.453891432308694</v>
      </c>
      <c r="T32" s="126"/>
    </row>
    <row r="33" spans="1:20" ht="15.6">
      <c r="A33" s="216" t="s">
        <v>184</v>
      </c>
      <c r="B33" s="217">
        <v>31.5</v>
      </c>
      <c r="C33" s="218">
        <v>27.920560747663551</v>
      </c>
      <c r="D33" s="218">
        <f t="shared" si="3"/>
        <v>31.550955414012737</v>
      </c>
      <c r="E33" s="219">
        <v>0</v>
      </c>
      <c r="F33" s="218"/>
      <c r="G33" s="216">
        <v>74</v>
      </c>
      <c r="I33" s="234">
        <f>AVERAGE(B64:B65)</f>
        <v>63</v>
      </c>
      <c r="J33" s="235">
        <f>AVERAGE(C64:C65)</f>
        <v>42.633271028037385</v>
      </c>
      <c r="K33" s="235">
        <f>AVERAGE(D64:D65)</f>
        <v>131.86942675159236</v>
      </c>
      <c r="L33" s="236">
        <f>SUM(E64:E65)</f>
        <v>0</v>
      </c>
      <c r="M33" s="236">
        <f>SUM(F64:F65)</f>
        <v>0</v>
      </c>
      <c r="N33" s="236">
        <f>SUM(G64:G65)</f>
        <v>5</v>
      </c>
      <c r="O33" s="237"/>
      <c r="P33" s="148">
        <v>45.5</v>
      </c>
      <c r="Q33" s="218">
        <v>34.453891432308694</v>
      </c>
      <c r="T33" s="126"/>
    </row>
    <row r="34" spans="1:20" ht="15.6">
      <c r="A34" s="216" t="s">
        <v>184</v>
      </c>
      <c r="B34" s="217">
        <v>32.5</v>
      </c>
      <c r="C34" s="218">
        <v>28.387850467289717</v>
      </c>
      <c r="D34" s="218">
        <f t="shared" si="3"/>
        <v>34.735668789808919</v>
      </c>
      <c r="E34" s="219">
        <v>0</v>
      </c>
      <c r="F34" s="218"/>
      <c r="G34" s="216">
        <v>37</v>
      </c>
      <c r="I34" s="238"/>
      <c r="J34" s="237"/>
      <c r="K34" s="239"/>
      <c r="L34" s="240"/>
      <c r="M34" s="240"/>
      <c r="N34" s="240"/>
      <c r="O34" s="237"/>
      <c r="P34" s="148">
        <v>49.5</v>
      </c>
      <c r="Q34" s="218">
        <v>36.322526394468838</v>
      </c>
    </row>
    <row r="35" spans="1:20" ht="15.6">
      <c r="A35" s="216" t="s">
        <v>184</v>
      </c>
      <c r="B35" s="217">
        <v>33.5</v>
      </c>
      <c r="C35" s="218">
        <v>28.855140186915886</v>
      </c>
      <c r="D35" s="218">
        <f t="shared" si="3"/>
        <v>37.920382165605098</v>
      </c>
      <c r="E35" s="219">
        <v>0</v>
      </c>
      <c r="F35" s="218"/>
      <c r="G35" s="216">
        <v>35</v>
      </c>
      <c r="I35" s="238"/>
      <c r="J35" s="237"/>
      <c r="K35" s="239"/>
      <c r="L35" s="240"/>
      <c r="M35" s="240"/>
      <c r="N35" s="240"/>
      <c r="O35" s="237"/>
      <c r="P35" s="148">
        <v>50.5</v>
      </c>
      <c r="Q35" s="218">
        <v>36.789685135008874</v>
      </c>
    </row>
    <row r="36" spans="1:20" ht="15.6">
      <c r="A36" s="216" t="s">
        <v>184</v>
      </c>
      <c r="B36" s="217">
        <v>34.5</v>
      </c>
      <c r="C36" s="218">
        <v>29.322429906542055</v>
      </c>
      <c r="D36" s="218">
        <f t="shared" si="3"/>
        <v>41.105095541401276</v>
      </c>
      <c r="E36" s="219">
        <v>0</v>
      </c>
      <c r="F36" s="218"/>
      <c r="G36" s="216">
        <v>36</v>
      </c>
      <c r="I36" s="238"/>
      <c r="J36" s="237"/>
      <c r="K36" s="239"/>
      <c r="L36" s="240"/>
      <c r="M36" s="240"/>
      <c r="N36" s="240"/>
      <c r="O36" s="237"/>
      <c r="P36" s="148">
        <v>51.5</v>
      </c>
      <c r="Q36" s="218">
        <v>37.25684387554891</v>
      </c>
    </row>
    <row r="37" spans="1:20" ht="15.6">
      <c r="A37" s="216" t="s">
        <v>184</v>
      </c>
      <c r="B37" s="217">
        <v>35.5</v>
      </c>
      <c r="C37" s="218">
        <v>29.789719626168221</v>
      </c>
      <c r="D37" s="218">
        <f t="shared" si="3"/>
        <v>44.289808917197455</v>
      </c>
      <c r="E37" s="219">
        <v>0</v>
      </c>
      <c r="F37" s="218"/>
      <c r="G37" s="216">
        <v>42</v>
      </c>
      <c r="I37" s="238"/>
      <c r="J37" s="237"/>
      <c r="K37" s="239"/>
      <c r="L37" s="240"/>
      <c r="M37" s="240"/>
      <c r="N37" s="240"/>
      <c r="O37" s="237"/>
      <c r="P37" s="148">
        <v>51.5</v>
      </c>
      <c r="Q37" s="218">
        <v>37.25684387554891</v>
      </c>
    </row>
    <row r="38" spans="1:20" ht="15.6">
      <c r="A38" s="216" t="s">
        <v>184</v>
      </c>
      <c r="B38" s="217">
        <v>36.5</v>
      </c>
      <c r="C38" s="218">
        <v>30.25700934579439</v>
      </c>
      <c r="D38" s="218">
        <f t="shared" si="3"/>
        <v>47.474522292993633</v>
      </c>
      <c r="E38" s="219">
        <v>0</v>
      </c>
      <c r="F38" s="218"/>
      <c r="G38" s="216">
        <v>45</v>
      </c>
      <c r="I38" s="238"/>
      <c r="J38" s="237"/>
      <c r="K38" s="239"/>
      <c r="L38" s="240"/>
      <c r="M38" s="240"/>
      <c r="N38" s="240"/>
      <c r="O38" s="237"/>
      <c r="P38" s="148">
        <v>51.5</v>
      </c>
      <c r="Q38" s="218">
        <v>37.25684387554891</v>
      </c>
    </row>
    <row r="39" spans="1:20" ht="15.6">
      <c r="A39" s="216" t="s">
        <v>184</v>
      </c>
      <c r="B39" s="217">
        <v>37.5</v>
      </c>
      <c r="C39" s="218">
        <v>30.72429906542056</v>
      </c>
      <c r="D39" s="218">
        <f t="shared" si="3"/>
        <v>50.659235668789812</v>
      </c>
      <c r="E39" s="219">
        <v>0</v>
      </c>
      <c r="F39" s="218"/>
      <c r="G39" s="216">
        <v>47</v>
      </c>
      <c r="I39" s="238"/>
      <c r="J39" s="237"/>
      <c r="K39" s="239"/>
      <c r="L39" s="240"/>
      <c r="M39" s="240"/>
      <c r="N39" s="240"/>
      <c r="O39" s="237"/>
      <c r="P39" s="148">
        <v>52.5</v>
      </c>
      <c r="Q39" s="218">
        <v>37.724002616088946</v>
      </c>
    </row>
    <row r="40" spans="1:20" ht="15.6">
      <c r="A40" s="216" t="s">
        <v>184</v>
      </c>
      <c r="B40" s="217">
        <v>38.5</v>
      </c>
      <c r="C40" s="218">
        <v>31.191588785046726</v>
      </c>
      <c r="D40" s="218">
        <f t="shared" si="3"/>
        <v>53.84394904458599</v>
      </c>
      <c r="E40" s="219">
        <v>0</v>
      </c>
      <c r="F40" s="218"/>
      <c r="G40" s="216">
        <v>16</v>
      </c>
      <c r="I40" s="238"/>
      <c r="J40" s="237"/>
      <c r="K40" s="239"/>
      <c r="L40" s="240"/>
      <c r="M40" s="240"/>
      <c r="N40" s="240"/>
      <c r="O40" s="237"/>
      <c r="P40" s="148">
        <v>52.5</v>
      </c>
      <c r="Q40" s="218">
        <v>37.724002616088946</v>
      </c>
    </row>
    <row r="41" spans="1:20" ht="15.6">
      <c r="A41" s="216" t="s">
        <v>184</v>
      </c>
      <c r="B41" s="217">
        <v>39.5</v>
      </c>
      <c r="C41" s="218">
        <v>31.658878504672895</v>
      </c>
      <c r="D41" s="218">
        <f t="shared" si="3"/>
        <v>57.028662420382169</v>
      </c>
      <c r="E41" s="219">
        <v>0</v>
      </c>
      <c r="F41" s="218"/>
      <c r="G41" s="216">
        <v>17</v>
      </c>
      <c r="I41" s="238"/>
      <c r="J41" s="237"/>
      <c r="K41" s="239"/>
      <c r="L41" s="240"/>
      <c r="M41" s="240"/>
      <c r="N41" s="240"/>
      <c r="O41" s="237"/>
      <c r="P41" s="148">
        <v>53.5</v>
      </c>
      <c r="Q41" s="218">
        <v>38.191161356628982</v>
      </c>
    </row>
    <row r="42" spans="1:20" ht="15.6">
      <c r="A42" s="216" t="s">
        <v>184</v>
      </c>
      <c r="B42" s="217">
        <v>40.5</v>
      </c>
      <c r="C42" s="218">
        <v>32.126168224299064</v>
      </c>
      <c r="D42" s="218">
        <f t="shared" si="3"/>
        <v>60.21337579617834</v>
      </c>
      <c r="E42" s="219">
        <v>0</v>
      </c>
      <c r="F42" s="218"/>
      <c r="G42" s="216">
        <v>29</v>
      </c>
      <c r="I42" s="238"/>
      <c r="J42" s="237"/>
      <c r="K42" s="239"/>
      <c r="L42" s="240"/>
      <c r="M42" s="240"/>
      <c r="N42" s="240"/>
      <c r="O42" s="237"/>
      <c r="P42" s="148">
        <v>53.5</v>
      </c>
      <c r="Q42" s="218">
        <v>38.191161356628982</v>
      </c>
    </row>
    <row r="43" spans="1:20" ht="15.6">
      <c r="A43" s="216" t="s">
        <v>184</v>
      </c>
      <c r="B43" s="217">
        <v>41.5</v>
      </c>
      <c r="C43" s="218">
        <v>32.59345794392523</v>
      </c>
      <c r="D43" s="218">
        <f t="shared" si="3"/>
        <v>63.398089171974519</v>
      </c>
      <c r="E43" s="219">
        <v>0</v>
      </c>
      <c r="F43" s="218"/>
      <c r="G43" s="216">
        <v>44</v>
      </c>
      <c r="I43" s="238"/>
      <c r="J43" s="237"/>
      <c r="K43" s="239"/>
      <c r="L43" s="240"/>
      <c r="M43" s="240"/>
      <c r="N43" s="240"/>
      <c r="O43" s="237"/>
      <c r="P43" s="148">
        <v>53.5</v>
      </c>
      <c r="Q43" s="218">
        <v>38.191161356628982</v>
      </c>
    </row>
    <row r="44" spans="1:20" ht="15.6">
      <c r="A44" s="216" t="s">
        <v>184</v>
      </c>
      <c r="B44" s="217">
        <v>42.5</v>
      </c>
      <c r="C44" s="218">
        <v>33.060747663551403</v>
      </c>
      <c r="D44" s="218">
        <f t="shared" si="3"/>
        <v>66.582802547770697</v>
      </c>
      <c r="E44" s="219">
        <v>0</v>
      </c>
      <c r="F44" s="218"/>
      <c r="G44" s="216">
        <v>39</v>
      </c>
      <c r="I44" s="238"/>
      <c r="J44" s="237"/>
      <c r="K44" s="239"/>
      <c r="L44" s="240"/>
      <c r="M44" s="240"/>
      <c r="N44" s="240"/>
      <c r="O44" s="237"/>
      <c r="P44" s="148">
        <v>54.5</v>
      </c>
      <c r="Q44" s="218">
        <v>38.658320097169018</v>
      </c>
    </row>
    <row r="45" spans="1:20" ht="15.6">
      <c r="A45" s="216" t="s">
        <v>184</v>
      </c>
      <c r="B45" s="217">
        <v>43.5</v>
      </c>
      <c r="C45" s="218">
        <v>33.528037383177569</v>
      </c>
      <c r="D45" s="218">
        <f t="shared" si="3"/>
        <v>69.767515923566876</v>
      </c>
      <c r="E45" s="219">
        <v>0</v>
      </c>
      <c r="F45" s="218"/>
      <c r="G45" s="216">
        <v>51</v>
      </c>
      <c r="I45" s="238"/>
      <c r="J45" s="237"/>
      <c r="K45" s="239"/>
      <c r="L45" s="240"/>
      <c r="M45" s="240"/>
      <c r="N45" s="240"/>
      <c r="O45" s="237"/>
      <c r="P45" s="148">
        <v>54.5</v>
      </c>
      <c r="Q45" s="218">
        <v>38.658320097169018</v>
      </c>
    </row>
    <row r="46" spans="1:20" ht="15.6">
      <c r="A46" s="216" t="s">
        <v>184</v>
      </c>
      <c r="B46" s="217">
        <v>44.5</v>
      </c>
      <c r="C46" s="218">
        <v>33.995327102803735</v>
      </c>
      <c r="D46" s="218">
        <f t="shared" si="3"/>
        <v>72.952229299363054</v>
      </c>
      <c r="E46" s="219">
        <v>0</v>
      </c>
      <c r="F46" s="218"/>
      <c r="G46" s="216">
        <v>59</v>
      </c>
      <c r="I46" s="238"/>
      <c r="J46" s="237"/>
      <c r="K46" s="239"/>
      <c r="L46" s="240"/>
      <c r="M46" s="240"/>
      <c r="N46" s="240"/>
      <c r="O46" s="237"/>
      <c r="P46" s="148">
        <v>54.5</v>
      </c>
      <c r="Q46" s="218">
        <v>38.658320097169018</v>
      </c>
    </row>
    <row r="47" spans="1:20" ht="15.6">
      <c r="A47" s="216" t="s">
        <v>184</v>
      </c>
      <c r="B47" s="217">
        <v>45.5</v>
      </c>
      <c r="C47" s="218">
        <v>34.462616822429908</v>
      </c>
      <c r="D47" s="218">
        <f t="shared" si="3"/>
        <v>76.136942675159233</v>
      </c>
      <c r="E47" s="219">
        <v>0</v>
      </c>
      <c r="F47" s="218"/>
      <c r="G47" s="216">
        <v>44</v>
      </c>
      <c r="I47" s="238"/>
      <c r="J47" s="237"/>
      <c r="K47" s="239"/>
      <c r="L47" s="240"/>
      <c r="M47" s="240"/>
      <c r="N47" s="240"/>
      <c r="O47" s="237"/>
      <c r="P47" s="148">
        <v>55.5</v>
      </c>
      <c r="Q47" s="218">
        <v>39.125478837709053</v>
      </c>
    </row>
    <row r="48" spans="1:20" ht="15.6">
      <c r="A48" s="216" t="s">
        <v>184</v>
      </c>
      <c r="B48" s="217">
        <v>46.5</v>
      </c>
      <c r="C48" s="218">
        <v>34.929906542056074</v>
      </c>
      <c r="D48" s="218">
        <f t="shared" si="3"/>
        <v>79.321656050955411</v>
      </c>
      <c r="E48" s="219">
        <v>0</v>
      </c>
      <c r="F48" s="218"/>
      <c r="G48" s="216">
        <v>31</v>
      </c>
      <c r="I48" s="238"/>
      <c r="J48" s="237"/>
      <c r="K48" s="239"/>
      <c r="L48" s="240"/>
      <c r="M48" s="240"/>
      <c r="N48" s="240"/>
      <c r="O48" s="237"/>
      <c r="P48" s="148">
        <v>56.5</v>
      </c>
      <c r="Q48" s="218">
        <v>39.592637578249082</v>
      </c>
    </row>
    <row r="49" spans="1:17" ht="15.6">
      <c r="A49" s="216" t="s">
        <v>184</v>
      </c>
      <c r="B49" s="217">
        <v>47.5</v>
      </c>
      <c r="C49" s="218">
        <v>35.39719626168224</v>
      </c>
      <c r="D49" s="218">
        <f t="shared" si="3"/>
        <v>82.50636942675159</v>
      </c>
      <c r="E49" s="219">
        <v>0</v>
      </c>
      <c r="F49" s="218"/>
      <c r="G49" s="216">
        <v>51</v>
      </c>
      <c r="I49" s="238"/>
      <c r="J49" s="237"/>
      <c r="K49" s="239"/>
      <c r="L49" s="240"/>
      <c r="M49" s="240"/>
      <c r="N49" s="240"/>
      <c r="O49" s="237"/>
      <c r="P49" s="148">
        <v>56.5</v>
      </c>
      <c r="Q49" s="218">
        <v>39.592637578249082</v>
      </c>
    </row>
    <row r="50" spans="1:17" ht="15.6">
      <c r="A50" s="216" t="s">
        <v>184</v>
      </c>
      <c r="B50" s="217">
        <v>48.5</v>
      </c>
      <c r="C50" s="218">
        <v>35.864485981308412</v>
      </c>
      <c r="D50" s="218">
        <f t="shared" si="3"/>
        <v>85.691082802547768</v>
      </c>
      <c r="E50" s="219">
        <v>0</v>
      </c>
      <c r="F50" s="218"/>
      <c r="G50" s="216">
        <v>59</v>
      </c>
      <c r="I50" s="238"/>
      <c r="J50" s="237"/>
      <c r="K50" s="239"/>
      <c r="L50" s="240"/>
      <c r="M50" s="240"/>
      <c r="N50" s="240"/>
      <c r="O50" s="237"/>
      <c r="P50" s="148">
        <v>57</v>
      </c>
      <c r="Q50" s="218">
        <v>39.826216948519104</v>
      </c>
    </row>
    <row r="51" spans="1:17" ht="15.6">
      <c r="A51" s="216" t="s">
        <v>184</v>
      </c>
      <c r="B51" s="217">
        <v>49.5</v>
      </c>
      <c r="C51" s="218">
        <v>36.331775700934578</v>
      </c>
      <c r="D51" s="218">
        <f t="shared" si="3"/>
        <v>88.875796178343947</v>
      </c>
      <c r="E51" s="219">
        <v>0</v>
      </c>
      <c r="F51" s="218"/>
      <c r="G51" s="216">
        <v>38</v>
      </c>
      <c r="I51" s="238"/>
      <c r="J51" s="237"/>
      <c r="K51" s="239"/>
      <c r="L51" s="240"/>
      <c r="M51" s="240"/>
      <c r="N51" s="240"/>
      <c r="O51" s="237"/>
      <c r="P51" s="148">
        <v>57.5</v>
      </c>
      <c r="Q51" s="218">
        <v>40.059796318789118</v>
      </c>
    </row>
    <row r="52" spans="1:17" ht="15.6">
      <c r="A52" s="216" t="s">
        <v>184</v>
      </c>
      <c r="B52" s="217">
        <v>50.5</v>
      </c>
      <c r="C52" s="218">
        <v>36.799065420560744</v>
      </c>
      <c r="D52" s="218">
        <f t="shared" si="3"/>
        <v>92.060509554140125</v>
      </c>
      <c r="E52" s="219">
        <v>0</v>
      </c>
      <c r="F52" s="218"/>
      <c r="G52" s="216">
        <v>37</v>
      </c>
      <c r="I52" s="238"/>
      <c r="J52" s="237"/>
      <c r="K52" s="239"/>
      <c r="L52" s="240"/>
      <c r="M52" s="240"/>
      <c r="N52" s="240"/>
      <c r="O52" s="237"/>
      <c r="P52" s="148">
        <v>57.5</v>
      </c>
      <c r="Q52" s="218">
        <v>40.059796318789118</v>
      </c>
    </row>
    <row r="53" spans="1:17" ht="15.6">
      <c r="A53" s="216" t="s">
        <v>184</v>
      </c>
      <c r="B53" s="217">
        <v>51.5</v>
      </c>
      <c r="C53" s="218">
        <v>37.266355140186917</v>
      </c>
      <c r="D53" s="218">
        <f t="shared" si="3"/>
        <v>95.245222929936304</v>
      </c>
      <c r="E53" s="219">
        <v>0</v>
      </c>
      <c r="F53" s="218"/>
      <c r="G53" s="216">
        <v>58</v>
      </c>
      <c r="I53" s="238"/>
      <c r="J53" s="237"/>
      <c r="K53" s="239"/>
      <c r="L53" s="240"/>
      <c r="M53" s="240"/>
      <c r="N53" s="240"/>
      <c r="O53" s="237"/>
      <c r="P53" s="148">
        <v>57.5</v>
      </c>
      <c r="Q53" s="218">
        <v>40.059796318789118</v>
      </c>
    </row>
    <row r="54" spans="1:17" ht="15.6">
      <c r="A54" s="216" t="s">
        <v>184</v>
      </c>
      <c r="B54" s="217">
        <v>52.5</v>
      </c>
      <c r="C54" s="218">
        <v>37.733644859813083</v>
      </c>
      <c r="D54" s="218">
        <f t="shared" si="3"/>
        <v>98.429936305732483</v>
      </c>
      <c r="E54" s="219">
        <v>0</v>
      </c>
      <c r="F54" s="218"/>
      <c r="G54" s="216">
        <v>35</v>
      </c>
      <c r="I54" s="238"/>
      <c r="J54" s="237"/>
      <c r="K54" s="239"/>
      <c r="L54" s="240"/>
      <c r="M54" s="240"/>
      <c r="N54" s="240"/>
      <c r="O54" s="237"/>
      <c r="P54" s="148">
        <v>58.5</v>
      </c>
      <c r="Q54" s="218">
        <v>40.526955059329154</v>
      </c>
    </row>
    <row r="55" spans="1:17" ht="15.6">
      <c r="A55" s="216" t="s">
        <v>184</v>
      </c>
      <c r="B55" s="217">
        <v>53.5</v>
      </c>
      <c r="C55" s="218">
        <v>38.200934579439249</v>
      </c>
      <c r="D55" s="218">
        <f t="shared" si="3"/>
        <v>101.61464968152866</v>
      </c>
      <c r="E55" s="219">
        <v>0</v>
      </c>
      <c r="F55" s="218"/>
      <c r="G55" s="216">
        <v>51</v>
      </c>
      <c r="I55" s="238"/>
      <c r="J55" s="237"/>
      <c r="K55" s="239"/>
      <c r="L55" s="240"/>
      <c r="M55" s="240"/>
      <c r="N55" s="240"/>
      <c r="O55" s="237"/>
      <c r="P55" s="148">
        <v>58.5</v>
      </c>
      <c r="Q55" s="218">
        <v>40.526955059329154</v>
      </c>
    </row>
    <row r="56" spans="1:17" ht="15.6">
      <c r="A56" s="216" t="s">
        <v>184</v>
      </c>
      <c r="B56" s="217">
        <v>54.5</v>
      </c>
      <c r="C56" s="218">
        <v>38.668224299065422</v>
      </c>
      <c r="D56" s="218">
        <f t="shared" si="3"/>
        <v>104.79936305732483</v>
      </c>
      <c r="E56" s="219">
        <v>0</v>
      </c>
      <c r="F56" s="218"/>
      <c r="G56" s="216">
        <v>56</v>
      </c>
      <c r="I56" s="238"/>
      <c r="J56" s="237"/>
      <c r="K56" s="239"/>
      <c r="L56" s="240"/>
      <c r="M56" s="240"/>
      <c r="N56" s="240"/>
      <c r="O56" s="237"/>
      <c r="P56" s="148">
        <v>58.5</v>
      </c>
      <c r="Q56" s="218">
        <v>40.526955059329154</v>
      </c>
    </row>
    <row r="57" spans="1:17" ht="15.6">
      <c r="A57" s="216" t="s">
        <v>184</v>
      </c>
      <c r="B57" s="217">
        <v>55.5</v>
      </c>
      <c r="C57" s="218">
        <v>39.135514018691588</v>
      </c>
      <c r="D57" s="218">
        <f t="shared" si="3"/>
        <v>107.984076433121</v>
      </c>
      <c r="E57" s="219">
        <v>0</v>
      </c>
      <c r="F57" s="218"/>
      <c r="G57" s="216">
        <v>37</v>
      </c>
      <c r="I57" s="238"/>
      <c r="J57" s="237"/>
      <c r="K57" s="239"/>
      <c r="L57" s="240"/>
      <c r="M57" s="240"/>
      <c r="N57" s="240"/>
      <c r="O57" s="237"/>
      <c r="P57" s="148">
        <v>59.5</v>
      </c>
      <c r="Q57" s="218">
        <v>40.99411379986919</v>
      </c>
    </row>
    <row r="58" spans="1:17" ht="15.6">
      <c r="A58" s="216" t="s">
        <v>184</v>
      </c>
      <c r="B58" s="217">
        <v>56.5</v>
      </c>
      <c r="C58" s="218">
        <v>39.602803738317753</v>
      </c>
      <c r="D58" s="218">
        <f t="shared" si="3"/>
        <v>111.16878980891718</v>
      </c>
      <c r="E58" s="219">
        <v>0</v>
      </c>
      <c r="F58" s="218"/>
      <c r="G58" s="216">
        <v>20</v>
      </c>
      <c r="I58" s="238"/>
      <c r="J58" s="237"/>
      <c r="K58" s="239"/>
      <c r="L58" s="240"/>
      <c r="M58" s="240"/>
      <c r="N58" s="240"/>
      <c r="O58" s="237"/>
      <c r="P58" s="148">
        <v>60.5</v>
      </c>
      <c r="Q58" s="218">
        <v>41.461272540409226</v>
      </c>
    </row>
    <row r="59" spans="1:17" ht="15.6">
      <c r="A59" s="216" t="s">
        <v>184</v>
      </c>
      <c r="B59" s="217">
        <v>57.5</v>
      </c>
      <c r="C59" s="218">
        <v>40.070093457943926</v>
      </c>
      <c r="D59" s="218">
        <f t="shared" si="3"/>
        <v>114.35350318471336</v>
      </c>
      <c r="E59" s="219">
        <v>0</v>
      </c>
      <c r="F59" s="218"/>
      <c r="G59" s="216">
        <v>54</v>
      </c>
      <c r="I59" s="238"/>
      <c r="J59" s="237"/>
      <c r="K59" s="239"/>
      <c r="L59" s="240"/>
      <c r="M59" s="240"/>
      <c r="N59" s="240"/>
      <c r="O59" s="237"/>
      <c r="P59" s="148">
        <v>60.5</v>
      </c>
      <c r="Q59" s="218">
        <v>41.461272540409226</v>
      </c>
    </row>
    <row r="60" spans="1:17" ht="15.6">
      <c r="A60" s="216" t="s">
        <v>184</v>
      </c>
      <c r="B60" s="217">
        <v>58.5</v>
      </c>
      <c r="C60" s="218">
        <v>40.537383177570092</v>
      </c>
      <c r="D60" s="218">
        <f t="shared" si="3"/>
        <v>117.53821656050954</v>
      </c>
      <c r="E60" s="219">
        <v>0</v>
      </c>
      <c r="F60" s="218"/>
      <c r="G60" s="216">
        <v>30</v>
      </c>
      <c r="I60" s="238"/>
      <c r="J60" s="237"/>
      <c r="K60" s="239"/>
      <c r="L60" s="240"/>
      <c r="M60" s="240"/>
      <c r="N60" s="240"/>
      <c r="O60" s="237"/>
      <c r="P60" s="148">
        <v>60.5</v>
      </c>
      <c r="Q60" s="218">
        <v>41.461272540409226</v>
      </c>
    </row>
    <row r="61" spans="1:17" ht="15.6">
      <c r="A61" s="216" t="s">
        <v>184</v>
      </c>
      <c r="B61" s="217">
        <v>59.5</v>
      </c>
      <c r="C61" s="218">
        <v>41.004672897196258</v>
      </c>
      <c r="D61" s="218">
        <f t="shared" si="3"/>
        <v>120.72292993630572</v>
      </c>
      <c r="E61" s="219">
        <v>0</v>
      </c>
      <c r="F61" s="218"/>
      <c r="G61" s="216">
        <v>29</v>
      </c>
      <c r="I61" s="238"/>
      <c r="J61" s="237"/>
      <c r="K61" s="239"/>
      <c r="L61" s="240"/>
      <c r="M61" s="240"/>
      <c r="N61" s="240"/>
      <c r="O61" s="237"/>
      <c r="P61" s="148">
        <v>61.5</v>
      </c>
      <c r="Q61" s="218">
        <v>41.928431280949262</v>
      </c>
    </row>
    <row r="62" spans="1:17" ht="15.6">
      <c r="A62" s="216" t="s">
        <v>184</v>
      </c>
      <c r="B62" s="217">
        <v>60.5</v>
      </c>
      <c r="C62" s="218">
        <v>41.471962616822431</v>
      </c>
      <c r="D62" s="218">
        <f t="shared" si="3"/>
        <v>123.9076433121019</v>
      </c>
      <c r="E62" s="219">
        <v>0</v>
      </c>
      <c r="F62" s="218"/>
      <c r="G62" s="216">
        <v>23</v>
      </c>
      <c r="I62" s="238"/>
      <c r="J62" s="237"/>
      <c r="K62" s="239"/>
      <c r="L62" s="240"/>
      <c r="M62" s="240"/>
      <c r="N62" s="240"/>
      <c r="O62" s="237"/>
      <c r="P62" s="148">
        <v>61.5</v>
      </c>
      <c r="Q62" s="218">
        <v>41.928431280949262</v>
      </c>
    </row>
    <row r="63" spans="1:17" ht="15.6">
      <c r="A63" s="216" t="s">
        <v>184</v>
      </c>
      <c r="B63" s="217">
        <v>61.5</v>
      </c>
      <c r="C63" s="218">
        <v>41.939252336448597</v>
      </c>
      <c r="D63" s="218">
        <f t="shared" si="3"/>
        <v>127.09235668789808</v>
      </c>
      <c r="E63" s="219">
        <v>0</v>
      </c>
      <c r="F63" s="218"/>
      <c r="G63" s="216">
        <v>12</v>
      </c>
      <c r="I63" s="238"/>
      <c r="J63" s="237"/>
      <c r="K63" s="239"/>
      <c r="L63" s="240"/>
      <c r="M63" s="240"/>
      <c r="N63" s="240"/>
      <c r="O63" s="237"/>
      <c r="P63" s="148">
        <v>62.5</v>
      </c>
      <c r="Q63" s="218">
        <v>42.395590021489298</v>
      </c>
    </row>
    <row r="64" spans="1:17">
      <c r="A64" s="216" t="s">
        <v>184</v>
      </c>
      <c r="B64" s="217">
        <v>62.5</v>
      </c>
      <c r="C64" s="218">
        <v>42.406542056074763</v>
      </c>
      <c r="D64" s="218">
        <f t="shared" si="3"/>
        <v>130.27707006369425</v>
      </c>
      <c r="E64" s="219">
        <v>0</v>
      </c>
      <c r="F64" s="218"/>
      <c r="G64" s="216">
        <v>5</v>
      </c>
    </row>
    <row r="65" spans="1:7">
      <c r="A65" s="216" t="s">
        <v>184</v>
      </c>
      <c r="B65" s="217">
        <v>63.5</v>
      </c>
      <c r="C65" s="218">
        <v>42.86</v>
      </c>
      <c r="D65" s="218">
        <f t="shared" si="3"/>
        <v>133.46178343949043</v>
      </c>
      <c r="E65" s="219">
        <v>0</v>
      </c>
      <c r="F65" s="216"/>
      <c r="G65" s="216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6"/>
  <sheetViews>
    <sheetView showRuler="0" zoomScale="90" zoomScaleNormal="90" workbookViewId="0"/>
  </sheetViews>
  <sheetFormatPr defaultColWidth="10.796875" defaultRowHeight="15.6"/>
  <cols>
    <col min="1" max="1" width="15.5" style="41" bestFit="1" customWidth="1"/>
    <col min="2" max="16384" width="10.796875" style="41"/>
  </cols>
  <sheetData>
    <row r="1" spans="1:7" ht="144.6">
      <c r="A1" s="246" t="s">
        <v>0</v>
      </c>
      <c r="B1" s="195" t="s">
        <v>144</v>
      </c>
      <c r="C1" s="195" t="s">
        <v>145</v>
      </c>
      <c r="D1" s="195" t="s">
        <v>258</v>
      </c>
      <c r="E1" s="195" t="s">
        <v>201</v>
      </c>
      <c r="F1" s="195" t="s">
        <v>200</v>
      </c>
      <c r="G1" s="211" t="s">
        <v>202</v>
      </c>
    </row>
    <row r="2" spans="1:7">
      <c r="A2" s="212" t="s">
        <v>156</v>
      </c>
      <c r="B2" s="204">
        <v>0.5</v>
      </c>
      <c r="C2" s="40">
        <v>37</v>
      </c>
      <c r="D2" s="40">
        <v>2.1767522855899002</v>
      </c>
      <c r="E2" s="40">
        <v>2</v>
      </c>
      <c r="F2" s="40">
        <v>1.8018018018018001</v>
      </c>
      <c r="G2" s="204">
        <v>111</v>
      </c>
    </row>
    <row r="3" spans="1:7">
      <c r="A3" s="212" t="s">
        <v>156</v>
      </c>
      <c r="B3" s="204">
        <v>1.5</v>
      </c>
      <c r="C3" s="40">
        <v>50.3333333333333</v>
      </c>
      <c r="D3" s="40">
        <v>6.5302568567697001</v>
      </c>
      <c r="E3" s="40"/>
      <c r="F3" s="40">
        <v>0</v>
      </c>
      <c r="G3" s="204">
        <v>102</v>
      </c>
    </row>
    <row r="4" spans="1:7">
      <c r="A4" s="212" t="s">
        <v>156</v>
      </c>
      <c r="B4" s="204">
        <v>2.5</v>
      </c>
      <c r="C4" s="40">
        <v>59.328044797013497</v>
      </c>
      <c r="D4" s="40">
        <v>10.8837614279495</v>
      </c>
      <c r="E4" s="40"/>
      <c r="F4" s="40">
        <v>0</v>
      </c>
      <c r="G4" s="204">
        <v>175</v>
      </c>
    </row>
    <row r="5" spans="1:7">
      <c r="A5" s="212" t="s">
        <v>156</v>
      </c>
      <c r="B5" s="204">
        <v>3.5</v>
      </c>
      <c r="C5" s="40">
        <v>63.994400373308451</v>
      </c>
      <c r="D5" s="40">
        <v>15.237265999129299</v>
      </c>
      <c r="E5" s="40"/>
      <c r="F5" s="40">
        <v>0</v>
      </c>
      <c r="G5" s="204">
        <v>182</v>
      </c>
    </row>
    <row r="6" spans="1:7">
      <c r="A6" s="212" t="s">
        <v>156</v>
      </c>
      <c r="B6" s="204">
        <v>4.5</v>
      </c>
      <c r="C6" s="40">
        <v>68.66075594960337</v>
      </c>
      <c r="D6" s="40">
        <v>19.5907705703091</v>
      </c>
      <c r="E6" s="40">
        <v>5</v>
      </c>
      <c r="F6" s="40">
        <v>7.2463768115942031</v>
      </c>
      <c r="G6" s="204">
        <v>69</v>
      </c>
    </row>
    <row r="7" spans="1:7">
      <c r="A7" s="212" t="s">
        <v>156</v>
      </c>
      <c r="B7" s="204">
        <v>5.5</v>
      </c>
      <c r="C7" s="40">
        <v>72.381738173817396</v>
      </c>
      <c r="D7" s="40">
        <v>23.944275141488898</v>
      </c>
      <c r="E7" s="40">
        <v>11</v>
      </c>
      <c r="F7" s="40">
        <v>7.8014184397163122</v>
      </c>
      <c r="G7" s="204">
        <v>141</v>
      </c>
    </row>
    <row r="8" spans="1:7">
      <c r="A8" s="212" t="s">
        <v>156</v>
      </c>
      <c r="B8" s="204">
        <v>6.5</v>
      </c>
      <c r="C8" s="40">
        <v>75.132013201320134</v>
      </c>
      <c r="D8" s="40">
        <v>28.297779712668699</v>
      </c>
      <c r="E8" s="40">
        <v>33</v>
      </c>
      <c r="F8" s="40">
        <v>12.222222222222221</v>
      </c>
      <c r="G8" s="204">
        <v>270</v>
      </c>
    </row>
    <row r="9" spans="1:7">
      <c r="A9" s="212" t="s">
        <v>156</v>
      </c>
      <c r="B9" s="204">
        <v>7.5</v>
      </c>
      <c r="C9" s="40">
        <v>77.882288228822887</v>
      </c>
      <c r="D9" s="40">
        <v>32.651284283848497</v>
      </c>
      <c r="E9" s="40">
        <v>125</v>
      </c>
      <c r="F9" s="40">
        <v>37.537537537537503</v>
      </c>
      <c r="G9" s="204">
        <v>333</v>
      </c>
    </row>
    <row r="10" spans="1:7">
      <c r="A10" s="212" t="s">
        <v>156</v>
      </c>
      <c r="B10" s="204">
        <v>8.5</v>
      </c>
      <c r="C10" s="40">
        <v>80.632563256325639</v>
      </c>
      <c r="D10" s="40">
        <v>37</v>
      </c>
      <c r="E10" s="40">
        <v>61</v>
      </c>
      <c r="F10" s="40">
        <v>27.601809954751133</v>
      </c>
      <c r="G10" s="204">
        <v>221</v>
      </c>
    </row>
    <row r="11" spans="1:7">
      <c r="A11" s="212" t="s">
        <v>156</v>
      </c>
      <c r="B11" s="204">
        <v>9.5</v>
      </c>
      <c r="C11" s="40">
        <v>82.5</v>
      </c>
      <c r="D11" s="40">
        <v>50.333333333333343</v>
      </c>
      <c r="E11" s="40">
        <v>6</v>
      </c>
      <c r="F11" s="40">
        <v>4.10958904109589</v>
      </c>
      <c r="G11" s="204">
        <v>146</v>
      </c>
    </row>
    <row r="12" spans="1:7">
      <c r="A12" s="212" t="s">
        <v>156</v>
      </c>
      <c r="B12" s="204">
        <v>10.5</v>
      </c>
      <c r="C12" s="40">
        <v>83.5</v>
      </c>
      <c r="D12" s="40">
        <v>59.329444703686399</v>
      </c>
      <c r="E12" s="40">
        <v>11</v>
      </c>
      <c r="F12" s="40">
        <v>35.483870967741936</v>
      </c>
      <c r="G12" s="204">
        <v>31</v>
      </c>
    </row>
    <row r="13" spans="1:7">
      <c r="A13" s="212" t="s">
        <v>156</v>
      </c>
      <c r="B13" s="204">
        <v>11.5</v>
      </c>
      <c r="C13" s="40">
        <v>84.5</v>
      </c>
      <c r="D13" s="40">
        <v>68.662155856276243</v>
      </c>
      <c r="E13" s="40">
        <v>2</v>
      </c>
      <c r="F13" s="40">
        <v>9.5238095238095237</v>
      </c>
      <c r="G13" s="204">
        <v>21</v>
      </c>
    </row>
    <row r="14" spans="1:7">
      <c r="A14" s="212" t="s">
        <v>156</v>
      </c>
      <c r="B14" s="204">
        <v>12.5</v>
      </c>
      <c r="C14" s="40">
        <v>85.5</v>
      </c>
      <c r="D14" s="40">
        <v>77.882288228822887</v>
      </c>
      <c r="E14" s="40">
        <v>0</v>
      </c>
      <c r="F14" s="40">
        <v>0</v>
      </c>
      <c r="G14" s="204">
        <v>28</v>
      </c>
    </row>
    <row r="15" spans="1:7">
      <c r="A15" s="212" t="s">
        <v>156</v>
      </c>
      <c r="B15" s="204">
        <v>17.5</v>
      </c>
      <c r="C15" s="40">
        <v>90.935988300146249</v>
      </c>
      <c r="D15" s="40">
        <v>82.5</v>
      </c>
      <c r="E15" s="40"/>
      <c r="F15" s="40">
        <v>0</v>
      </c>
      <c r="G15" s="204">
        <v>187</v>
      </c>
    </row>
    <row r="16" spans="1:7">
      <c r="A16" s="212" t="s">
        <v>156</v>
      </c>
      <c r="B16" s="204">
        <v>18.5</v>
      </c>
      <c r="C16" s="40">
        <v>92.060974237822023</v>
      </c>
      <c r="D16" s="40">
        <v>83.5</v>
      </c>
      <c r="E16" s="40"/>
      <c r="F16" s="40">
        <v>0</v>
      </c>
      <c r="G16" s="204">
        <v>405</v>
      </c>
    </row>
    <row r="17" spans="1:7">
      <c r="A17" s="212" t="s">
        <v>156</v>
      </c>
      <c r="B17" s="204">
        <v>19.5</v>
      </c>
      <c r="C17" s="40">
        <v>93.185960175497797</v>
      </c>
      <c r="D17" s="40"/>
      <c r="E17" s="40"/>
      <c r="F17" s="40">
        <v>0</v>
      </c>
      <c r="G17" s="204"/>
    </row>
    <row r="18" spans="1:7">
      <c r="A18" s="212" t="s">
        <v>156</v>
      </c>
      <c r="B18" s="204">
        <v>20.5</v>
      </c>
      <c r="C18" s="40">
        <v>94.310946113173586</v>
      </c>
      <c r="D18" s="40"/>
      <c r="E18" s="40"/>
      <c r="F18" s="40">
        <v>0</v>
      </c>
      <c r="G18" s="204"/>
    </row>
    <row r="19" spans="1:7">
      <c r="A19" s="212" t="s">
        <v>156</v>
      </c>
      <c r="B19" s="204">
        <v>21.5</v>
      </c>
      <c r="C19" s="40">
        <v>95.43593205084936</v>
      </c>
      <c r="D19" s="40"/>
      <c r="E19" s="40"/>
      <c r="F19" s="40">
        <v>0</v>
      </c>
      <c r="G19" s="204"/>
    </row>
    <row r="20" spans="1:7">
      <c r="A20" s="212" t="s">
        <v>156</v>
      </c>
      <c r="B20" s="204">
        <v>22.5</v>
      </c>
      <c r="C20" s="40">
        <v>97.622684432889187</v>
      </c>
      <c r="D20" s="40"/>
      <c r="E20" s="40"/>
      <c r="F20" s="40">
        <v>0</v>
      </c>
      <c r="G20" s="204"/>
    </row>
    <row r="21" spans="1:7">
      <c r="A21" s="212" t="s">
        <v>156</v>
      </c>
      <c r="B21" s="204">
        <v>23.5</v>
      </c>
      <c r="C21" s="40">
        <v>100.87260318492038</v>
      </c>
      <c r="D21" s="40"/>
      <c r="E21" s="40"/>
      <c r="F21" s="40">
        <v>0</v>
      </c>
      <c r="G21" s="204"/>
    </row>
    <row r="22" spans="1:7">
      <c r="A22" s="212" t="s">
        <v>156</v>
      </c>
      <c r="B22" s="204">
        <v>24.5</v>
      </c>
      <c r="C22" s="40">
        <v>104.12252193695159</v>
      </c>
      <c r="D22" s="40"/>
      <c r="E22" s="40"/>
      <c r="F22" s="40">
        <v>0</v>
      </c>
      <c r="G22" s="204"/>
    </row>
    <row r="23" spans="1:7">
      <c r="A23" s="212" t="s">
        <v>156</v>
      </c>
      <c r="B23" s="204">
        <v>25.5</v>
      </c>
      <c r="C23" s="40">
        <v>107.37244068898278</v>
      </c>
      <c r="D23" s="40"/>
      <c r="E23" s="40"/>
      <c r="F23" s="40">
        <v>0</v>
      </c>
      <c r="G23" s="204"/>
    </row>
    <row r="24" spans="1:7">
      <c r="A24" s="212" t="s">
        <v>156</v>
      </c>
      <c r="B24" s="204">
        <v>26.5</v>
      </c>
      <c r="C24" s="40">
        <v>109.74501274936254</v>
      </c>
      <c r="D24" s="40"/>
      <c r="E24" s="40"/>
      <c r="F24" s="40">
        <v>0</v>
      </c>
      <c r="G24" s="204"/>
    </row>
    <row r="25" spans="1:7">
      <c r="A25" s="212" t="s">
        <v>156</v>
      </c>
      <c r="B25" s="204">
        <v>27.5</v>
      </c>
      <c r="C25" s="40">
        <v>111.24493775311235</v>
      </c>
      <c r="D25" s="40"/>
      <c r="E25" s="40"/>
      <c r="F25" s="40">
        <v>0</v>
      </c>
      <c r="G25" s="204"/>
    </row>
    <row r="26" spans="1:7">
      <c r="A26" s="212" t="s">
        <v>156</v>
      </c>
      <c r="B26" s="204">
        <v>28.5</v>
      </c>
      <c r="C26" s="40">
        <v>112.74486275686216</v>
      </c>
      <c r="D26" s="40"/>
      <c r="E26" s="40"/>
      <c r="F26" s="40">
        <v>0</v>
      </c>
      <c r="G26" s="204"/>
    </row>
    <row r="27" spans="1:7">
      <c r="A27" s="212" t="s">
        <v>156</v>
      </c>
      <c r="B27" s="204">
        <v>29.5</v>
      </c>
      <c r="C27" s="40">
        <v>114.24478776061198</v>
      </c>
      <c r="D27" s="40"/>
      <c r="E27" s="40"/>
      <c r="F27" s="40">
        <v>0</v>
      </c>
      <c r="G27" s="204"/>
    </row>
    <row r="28" spans="1:7">
      <c r="A28" s="212" t="s">
        <v>156</v>
      </c>
      <c r="B28" s="204">
        <v>30.5</v>
      </c>
      <c r="C28" s="40">
        <v>115.74471276436179</v>
      </c>
      <c r="D28" s="40"/>
      <c r="E28" s="40"/>
      <c r="F28" s="40">
        <v>0</v>
      </c>
      <c r="G28" s="204"/>
    </row>
    <row r="29" spans="1:7">
      <c r="A29" s="212" t="s">
        <v>156</v>
      </c>
      <c r="B29" s="204">
        <v>31.5</v>
      </c>
      <c r="C29" s="40">
        <v>117.2446377681116</v>
      </c>
      <c r="D29" s="40"/>
      <c r="E29" s="40"/>
      <c r="F29" s="40">
        <v>0</v>
      </c>
      <c r="G29" s="204"/>
    </row>
    <row r="30" spans="1:7">
      <c r="A30" s="212" t="s">
        <v>156</v>
      </c>
      <c r="B30" s="204">
        <v>32.5</v>
      </c>
      <c r="C30" s="40">
        <v>118.74456277186141</v>
      </c>
      <c r="D30" s="40"/>
      <c r="E30" s="40"/>
      <c r="F30" s="40">
        <v>0</v>
      </c>
      <c r="G30" s="204"/>
    </row>
    <row r="31" spans="1:7">
      <c r="A31" s="212" t="s">
        <v>156</v>
      </c>
      <c r="B31" s="204">
        <v>33.5</v>
      </c>
      <c r="C31" s="40">
        <v>120.24448777561123</v>
      </c>
      <c r="D31" s="40"/>
      <c r="E31" s="40"/>
      <c r="F31" s="40">
        <v>0</v>
      </c>
      <c r="G31" s="204"/>
    </row>
    <row r="32" spans="1:7">
      <c r="A32" s="212" t="s">
        <v>156</v>
      </c>
      <c r="B32" s="204">
        <v>34.5</v>
      </c>
      <c r="C32" s="40">
        <v>121.74441277936104</v>
      </c>
      <c r="D32" s="40"/>
      <c r="E32" s="40"/>
      <c r="F32" s="40">
        <v>0</v>
      </c>
      <c r="G32" s="204"/>
    </row>
    <row r="33" spans="1:7">
      <c r="A33" s="212" t="s">
        <v>156</v>
      </c>
      <c r="B33" s="204">
        <v>35.5</v>
      </c>
      <c r="C33" s="40">
        <v>123.24433778311085</v>
      </c>
      <c r="D33" s="40"/>
      <c r="E33" s="40"/>
      <c r="F33" s="40">
        <v>0</v>
      </c>
      <c r="G33" s="204"/>
    </row>
    <row r="34" spans="1:7">
      <c r="A34" s="212" t="s">
        <v>156</v>
      </c>
      <c r="B34" s="204">
        <v>36.5</v>
      </c>
      <c r="C34" s="40">
        <v>124.74426278686067</v>
      </c>
      <c r="D34" s="40"/>
      <c r="E34" s="40"/>
      <c r="F34" s="40">
        <v>0</v>
      </c>
      <c r="G34" s="204"/>
    </row>
    <row r="35" spans="1:7">
      <c r="A35" s="212" t="s">
        <v>156</v>
      </c>
      <c r="B35" s="204">
        <v>37.5</v>
      </c>
      <c r="C35" s="40">
        <v>126.24418779061048</v>
      </c>
      <c r="D35" s="40"/>
      <c r="E35" s="40"/>
      <c r="F35" s="40">
        <v>0</v>
      </c>
      <c r="G35" s="204"/>
    </row>
    <row r="36" spans="1:7">
      <c r="A36" s="212" t="s">
        <v>156</v>
      </c>
      <c r="B36" s="204">
        <v>38.5</v>
      </c>
      <c r="C36" s="40">
        <v>127.74411279436029</v>
      </c>
      <c r="D36" s="40"/>
      <c r="E36" s="40"/>
      <c r="F36" s="40">
        <v>0</v>
      </c>
      <c r="G36" s="204"/>
    </row>
    <row r="37" spans="1:7">
      <c r="A37" s="212" t="s">
        <v>156</v>
      </c>
      <c r="B37" s="204">
        <v>39.5</v>
      </c>
      <c r="C37" s="40">
        <v>129.2440377981101</v>
      </c>
      <c r="D37" s="40"/>
      <c r="E37" s="40"/>
      <c r="F37" s="40">
        <v>0</v>
      </c>
      <c r="G37" s="204"/>
    </row>
    <row r="38" spans="1:7">
      <c r="A38" s="212" t="s">
        <v>156</v>
      </c>
      <c r="B38" s="204">
        <v>40.5</v>
      </c>
      <c r="C38" s="40">
        <v>131.23230844314298</v>
      </c>
      <c r="D38" s="40"/>
      <c r="E38" s="40"/>
      <c r="F38" s="40">
        <v>0</v>
      </c>
      <c r="G38" s="204"/>
    </row>
    <row r="39" spans="1:7">
      <c r="A39" s="212" t="s">
        <v>156</v>
      </c>
      <c r="B39" s="204">
        <v>43.5</v>
      </c>
      <c r="C39" s="40">
        <v>138.55295265983406</v>
      </c>
      <c r="D39" s="40"/>
      <c r="E39" s="40"/>
      <c r="F39" s="40">
        <v>0</v>
      </c>
      <c r="G39" s="204"/>
    </row>
    <row r="40" spans="1:7">
      <c r="A40" s="212" t="s">
        <v>156</v>
      </c>
      <c r="B40" s="204">
        <v>46.5</v>
      </c>
      <c r="C40" s="40">
        <v>145.87359687652511</v>
      </c>
      <c r="D40" s="40"/>
      <c r="E40" s="40"/>
      <c r="F40" s="40">
        <v>0</v>
      </c>
      <c r="G40" s="204"/>
    </row>
    <row r="41" spans="1:7">
      <c r="A41" s="212" t="s">
        <v>156</v>
      </c>
      <c r="B41" s="204">
        <v>53.5</v>
      </c>
      <c r="C41" s="40">
        <v>162.9551000488043</v>
      </c>
      <c r="D41" s="40"/>
      <c r="E41" s="40"/>
      <c r="F41" s="40">
        <v>0</v>
      </c>
      <c r="G41" s="204"/>
    </row>
    <row r="42" spans="1:7">
      <c r="A42" s="212" t="s">
        <v>156</v>
      </c>
      <c r="B42" s="204">
        <v>61.5</v>
      </c>
      <c r="C42" s="40">
        <v>182.47681795998</v>
      </c>
      <c r="D42" s="40"/>
      <c r="E42" s="40"/>
      <c r="F42" s="40">
        <v>0</v>
      </c>
      <c r="G42" s="204"/>
    </row>
    <row r="43" spans="1:7">
      <c r="A43" s="212" t="s">
        <v>156</v>
      </c>
      <c r="B43" s="204">
        <v>63.5</v>
      </c>
      <c r="C43" s="40">
        <v>187.3572474377745</v>
      </c>
      <c r="D43" s="40"/>
      <c r="E43" s="40"/>
      <c r="F43" s="40">
        <v>0</v>
      </c>
      <c r="G43" s="204"/>
    </row>
    <row r="44" spans="1:7">
      <c r="A44" s="212" t="s">
        <v>156</v>
      </c>
      <c r="B44" s="204">
        <v>64.5</v>
      </c>
      <c r="C44" s="40">
        <v>189.79746217667153</v>
      </c>
      <c r="D44" s="40"/>
      <c r="E44" s="40"/>
      <c r="F44" s="40">
        <v>0</v>
      </c>
      <c r="G44" s="204"/>
    </row>
    <row r="45" spans="1:7">
      <c r="A45" s="212" t="s">
        <v>156</v>
      </c>
      <c r="B45" s="204">
        <v>65.5</v>
      </c>
      <c r="C45" s="40">
        <v>191.62460367786937</v>
      </c>
      <c r="D45" s="40"/>
      <c r="E45" s="40"/>
      <c r="F45" s="40">
        <v>0</v>
      </c>
      <c r="G45" s="204"/>
    </row>
    <row r="46" spans="1:7">
      <c r="A46" s="212" t="s">
        <v>156</v>
      </c>
      <c r="B46" s="204">
        <v>66.5</v>
      </c>
      <c r="C46" s="40">
        <v>192.89283449587825</v>
      </c>
      <c r="D46" s="40"/>
      <c r="E46" s="40"/>
      <c r="F46" s="40">
        <v>0</v>
      </c>
      <c r="G46" s="204"/>
    </row>
    <row r="47" spans="1:7">
      <c r="A47" s="212" t="s">
        <v>156</v>
      </c>
      <c r="B47" s="204">
        <v>67.5</v>
      </c>
      <c r="C47" s="40">
        <v>194.16106531388715</v>
      </c>
      <c r="D47" s="40"/>
      <c r="E47" s="40"/>
      <c r="F47" s="40">
        <v>0</v>
      </c>
      <c r="G47" s="204"/>
    </row>
    <row r="48" spans="1:7">
      <c r="A48" s="212" t="s">
        <v>156</v>
      </c>
      <c r="B48" s="204">
        <v>68.5</v>
      </c>
      <c r="C48" s="40">
        <v>195.42929613189602</v>
      </c>
      <c r="D48" s="40"/>
      <c r="E48" s="40"/>
      <c r="F48" s="40">
        <v>0</v>
      </c>
      <c r="G48" s="204"/>
    </row>
    <row r="49" spans="1:7">
      <c r="A49" s="212" t="s">
        <v>156</v>
      </c>
      <c r="B49" s="204">
        <v>69.5</v>
      </c>
      <c r="C49" s="40">
        <v>196.6975269499049</v>
      </c>
      <c r="D49" s="40"/>
      <c r="E49" s="40"/>
      <c r="F49" s="40">
        <v>0</v>
      </c>
      <c r="G49" s="204"/>
    </row>
    <row r="50" spans="1:7">
      <c r="A50" s="212" t="s">
        <v>156</v>
      </c>
      <c r="B50" s="204">
        <v>70.5</v>
      </c>
      <c r="C50" s="40">
        <v>197.96575776791377</v>
      </c>
      <c r="D50" s="40"/>
      <c r="E50" s="40"/>
      <c r="F50" s="40">
        <v>0</v>
      </c>
      <c r="G50" s="204"/>
    </row>
    <row r="51" spans="1:7">
      <c r="A51" s="212" t="s">
        <v>156</v>
      </c>
      <c r="B51" s="204">
        <v>71.5</v>
      </c>
      <c r="C51" s="40">
        <v>199.23398858592265</v>
      </c>
      <c r="D51" s="40"/>
      <c r="E51" s="40"/>
      <c r="F51" s="40">
        <v>0</v>
      </c>
      <c r="G51" s="204"/>
    </row>
    <row r="52" spans="1:7">
      <c r="A52" s="212" t="s">
        <v>156</v>
      </c>
      <c r="B52" s="204">
        <v>72.5</v>
      </c>
      <c r="C52" s="40">
        <v>200.50221940393152</v>
      </c>
      <c r="D52" s="40"/>
      <c r="E52" s="40"/>
      <c r="F52" s="40">
        <v>0</v>
      </c>
      <c r="G52" s="204"/>
    </row>
    <row r="53" spans="1:7">
      <c r="A53" s="212" t="s">
        <v>156</v>
      </c>
      <c r="B53" s="204">
        <v>73.5</v>
      </c>
      <c r="C53" s="40">
        <v>201.77045022194039</v>
      </c>
      <c r="D53" s="40"/>
      <c r="E53" s="40"/>
      <c r="F53" s="40">
        <v>0</v>
      </c>
      <c r="G53" s="204"/>
    </row>
    <row r="54" spans="1:7">
      <c r="A54" s="212" t="s">
        <v>156</v>
      </c>
      <c r="B54" s="204">
        <v>74.5</v>
      </c>
      <c r="C54" s="40">
        <v>203.03868103994927</v>
      </c>
      <c r="D54" s="40"/>
      <c r="E54" s="40"/>
      <c r="F54" s="40">
        <v>0</v>
      </c>
      <c r="G54" s="204"/>
    </row>
    <row r="55" spans="1:7">
      <c r="A55" s="212" t="s">
        <v>156</v>
      </c>
      <c r="B55" s="204">
        <v>75.5</v>
      </c>
      <c r="C55" s="40">
        <v>204.30691185795817</v>
      </c>
      <c r="D55" s="40"/>
      <c r="E55" s="40"/>
      <c r="F55" s="40">
        <v>0</v>
      </c>
      <c r="G55" s="204"/>
    </row>
    <row r="56" spans="1:7">
      <c r="A56" s="212" t="s">
        <v>156</v>
      </c>
      <c r="B56" s="204">
        <v>76.5</v>
      </c>
      <c r="C56" s="40">
        <v>205.57514267596704</v>
      </c>
      <c r="D56" s="40"/>
      <c r="E56" s="40"/>
      <c r="F56" s="40">
        <v>0</v>
      </c>
      <c r="G56" s="204"/>
    </row>
    <row r="57" spans="1:7">
      <c r="A57" s="212" t="s">
        <v>156</v>
      </c>
      <c r="B57" s="204">
        <v>77.5</v>
      </c>
      <c r="C57" s="40">
        <v>206.84337349397592</v>
      </c>
      <c r="D57" s="40"/>
      <c r="E57" s="40"/>
      <c r="F57" s="40">
        <v>0</v>
      </c>
      <c r="G57" s="204"/>
    </row>
    <row r="58" spans="1:7">
      <c r="A58" s="212" t="s">
        <v>156</v>
      </c>
      <c r="B58" s="204">
        <v>78.5</v>
      </c>
      <c r="C58" s="40">
        <v>208.11160431198479</v>
      </c>
      <c r="D58" s="40"/>
      <c r="E58" s="40"/>
      <c r="F58" s="40">
        <v>0</v>
      </c>
      <c r="G58" s="204"/>
    </row>
    <row r="59" spans="1:7">
      <c r="A59" s="212" t="s">
        <v>156</v>
      </c>
      <c r="B59" s="204">
        <v>79.5</v>
      </c>
      <c r="C59" s="40">
        <v>209.37983512999367</v>
      </c>
      <c r="D59" s="40"/>
      <c r="E59" s="40"/>
      <c r="F59" s="40">
        <v>0</v>
      </c>
      <c r="G59" s="204"/>
    </row>
    <row r="60" spans="1:7">
      <c r="A60" s="212" t="s">
        <v>156</v>
      </c>
      <c r="B60" s="204">
        <v>80.5</v>
      </c>
      <c r="C60" s="40">
        <v>210.64806594800254</v>
      </c>
      <c r="D60" s="40"/>
      <c r="E60" s="40"/>
      <c r="F60" s="40">
        <v>0</v>
      </c>
      <c r="G60" s="204"/>
    </row>
    <row r="61" spans="1:7">
      <c r="A61" s="212" t="s">
        <v>156</v>
      </c>
      <c r="B61" s="204">
        <v>81.5</v>
      </c>
      <c r="C61" s="40">
        <v>211.91629676601141</v>
      </c>
      <c r="D61" s="40"/>
      <c r="E61" s="40"/>
      <c r="F61" s="40">
        <v>0</v>
      </c>
      <c r="G61" s="204"/>
    </row>
    <row r="62" spans="1:7">
      <c r="A62" s="212" t="s">
        <v>156</v>
      </c>
      <c r="B62" s="204">
        <v>82.5</v>
      </c>
      <c r="C62" s="40">
        <v>213.18452758402032</v>
      </c>
      <c r="D62" s="40"/>
      <c r="E62" s="40"/>
      <c r="F62" s="40">
        <v>0</v>
      </c>
      <c r="G62" s="204"/>
    </row>
    <row r="63" spans="1:7">
      <c r="A63" s="212" t="s">
        <v>156</v>
      </c>
      <c r="B63" s="204">
        <v>83.5</v>
      </c>
      <c r="C63" s="40">
        <v>214.45275840202919</v>
      </c>
      <c r="D63" s="40"/>
      <c r="E63" s="40"/>
      <c r="F63" s="40">
        <v>0</v>
      </c>
      <c r="G63" s="204"/>
    </row>
    <row r="64" spans="1:7">
      <c r="A64" s="212" t="s">
        <v>156</v>
      </c>
      <c r="B64" s="204">
        <v>84.5</v>
      </c>
      <c r="C64" s="40">
        <v>215.72098922003806</v>
      </c>
      <c r="D64" s="40"/>
      <c r="E64" s="40"/>
      <c r="F64" s="40">
        <v>0</v>
      </c>
      <c r="G64" s="204"/>
    </row>
    <row r="65" spans="1:7">
      <c r="A65" s="212" t="s">
        <v>156</v>
      </c>
      <c r="B65" s="204">
        <v>85.5</v>
      </c>
      <c r="C65" s="40">
        <v>216.98922003804694</v>
      </c>
      <c r="D65" s="40"/>
      <c r="E65" s="40"/>
      <c r="F65" s="40">
        <v>0</v>
      </c>
      <c r="G65" s="204"/>
    </row>
    <row r="66" spans="1:7">
      <c r="A66" s="212" t="s">
        <v>156</v>
      </c>
      <c r="B66" s="204">
        <v>86.5</v>
      </c>
      <c r="C66" s="40">
        <v>218.25745085605581</v>
      </c>
      <c r="D66" s="40"/>
      <c r="E66" s="40"/>
      <c r="F66" s="40">
        <v>0</v>
      </c>
      <c r="G66" s="204"/>
    </row>
    <row r="67" spans="1:7">
      <c r="A67" s="212" t="s">
        <v>156</v>
      </c>
      <c r="B67" s="204">
        <v>87.5</v>
      </c>
      <c r="C67" s="40">
        <v>219.52568167406469</v>
      </c>
      <c r="D67" s="40"/>
      <c r="E67" s="40"/>
      <c r="F67" s="40">
        <v>0</v>
      </c>
      <c r="G67" s="204"/>
    </row>
    <row r="68" spans="1:7">
      <c r="A68" s="212" t="s">
        <v>156</v>
      </c>
      <c r="B68" s="204">
        <v>88.5</v>
      </c>
      <c r="C68" s="40">
        <v>220.79391249207356</v>
      </c>
      <c r="D68" s="40"/>
      <c r="E68" s="40"/>
      <c r="F68" s="40">
        <v>0</v>
      </c>
      <c r="G68" s="204"/>
    </row>
    <row r="69" spans="1:7">
      <c r="A69" s="212" t="s">
        <v>156</v>
      </c>
      <c r="B69" s="204">
        <v>89.5</v>
      </c>
      <c r="C69" s="40">
        <v>222.06214331008243</v>
      </c>
      <c r="D69" s="40"/>
      <c r="E69" s="40"/>
      <c r="F69" s="40">
        <v>0</v>
      </c>
      <c r="G69" s="204"/>
    </row>
    <row r="70" spans="1:7">
      <c r="A70" s="212" t="s">
        <v>156</v>
      </c>
      <c r="B70" s="204">
        <v>90.5</v>
      </c>
      <c r="C70" s="40">
        <v>223.33037412809134</v>
      </c>
      <c r="D70" s="40"/>
      <c r="E70" s="40"/>
      <c r="F70" s="40">
        <v>0</v>
      </c>
      <c r="G70" s="204"/>
    </row>
    <row r="71" spans="1:7">
      <c r="A71" s="212" t="s">
        <v>156</v>
      </c>
      <c r="B71" s="204">
        <v>91.5</v>
      </c>
      <c r="C71" s="40">
        <v>224.59860494610021</v>
      </c>
      <c r="D71" s="40"/>
      <c r="E71" s="40"/>
      <c r="F71" s="40">
        <v>0</v>
      </c>
      <c r="G71" s="204"/>
    </row>
    <row r="72" spans="1:7">
      <c r="A72" s="212" t="s">
        <v>156</v>
      </c>
      <c r="B72" s="204">
        <v>92.5</v>
      </c>
      <c r="C72" s="40">
        <v>225.86683576410908</v>
      </c>
      <c r="D72" s="40"/>
      <c r="E72" s="40"/>
      <c r="F72" s="40">
        <v>0</v>
      </c>
      <c r="G72" s="204"/>
    </row>
    <row r="73" spans="1:7">
      <c r="A73" s="212" t="s">
        <v>156</v>
      </c>
      <c r="B73" s="204">
        <v>93.5</v>
      </c>
      <c r="C73" s="40">
        <v>227.13506658211796</v>
      </c>
      <c r="D73" s="40"/>
      <c r="E73" s="40"/>
      <c r="F73" s="40">
        <v>0</v>
      </c>
      <c r="G73" s="204"/>
    </row>
    <row r="74" spans="1:7">
      <c r="A74" s="212" t="s">
        <v>156</v>
      </c>
      <c r="B74" s="204">
        <v>94.5</v>
      </c>
      <c r="C74" s="40">
        <v>228.40329740012683</v>
      </c>
      <c r="D74" s="40"/>
      <c r="E74" s="40"/>
      <c r="F74" s="40">
        <v>0</v>
      </c>
      <c r="G74" s="204"/>
    </row>
    <row r="75" spans="1:7">
      <c r="A75" s="212" t="s">
        <v>156</v>
      </c>
      <c r="B75" s="204">
        <v>95.5</v>
      </c>
      <c r="C75" s="40">
        <v>229.67152821813571</v>
      </c>
      <c r="D75" s="40"/>
      <c r="E75" s="40"/>
      <c r="F75" s="40">
        <v>0</v>
      </c>
      <c r="G75" s="204"/>
    </row>
    <row r="76" spans="1:7">
      <c r="A76" s="212" t="s">
        <v>156</v>
      </c>
      <c r="B76" s="204">
        <v>96.5</v>
      </c>
      <c r="C76" s="40">
        <v>230.93975903614458</v>
      </c>
      <c r="D76" s="40"/>
      <c r="E76" s="40"/>
      <c r="F76" s="40">
        <v>0</v>
      </c>
      <c r="G76" s="204"/>
    </row>
    <row r="77" spans="1:7">
      <c r="A77" s="212" t="s">
        <v>156</v>
      </c>
      <c r="B77" s="204">
        <v>97.5</v>
      </c>
      <c r="C77" s="40">
        <v>232.20798985415345</v>
      </c>
      <c r="D77" s="40"/>
      <c r="E77" s="40"/>
      <c r="F77" s="40">
        <v>0</v>
      </c>
      <c r="G77" s="204"/>
    </row>
    <row r="78" spans="1:7">
      <c r="A78" s="212" t="s">
        <v>156</v>
      </c>
      <c r="B78" s="204">
        <v>98.5</v>
      </c>
      <c r="C78" s="40">
        <v>233.47622067216236</v>
      </c>
      <c r="D78" s="40"/>
      <c r="E78" s="40"/>
      <c r="F78" s="40">
        <v>0</v>
      </c>
      <c r="G78" s="204"/>
    </row>
    <row r="79" spans="1:7">
      <c r="A79" s="212" t="s">
        <v>156</v>
      </c>
      <c r="B79" s="204">
        <v>99.5</v>
      </c>
      <c r="C79" s="40">
        <v>234.74445149017123</v>
      </c>
      <c r="D79" s="40"/>
      <c r="E79" s="40"/>
      <c r="F79" s="40">
        <v>0</v>
      </c>
      <c r="G79" s="204"/>
    </row>
    <row r="80" spans="1:7">
      <c r="A80" s="212" t="s">
        <v>156</v>
      </c>
      <c r="B80" s="204">
        <v>100.5</v>
      </c>
      <c r="C80" s="40">
        <v>236.0126823081801</v>
      </c>
      <c r="D80" s="40"/>
      <c r="E80" s="40"/>
      <c r="F80" s="40">
        <v>0</v>
      </c>
      <c r="G80" s="204"/>
    </row>
    <row r="81" spans="1:7">
      <c r="A81" s="212" t="s">
        <v>156</v>
      </c>
      <c r="B81" s="204">
        <v>101.5</v>
      </c>
      <c r="C81" s="40">
        <v>237.28091312618898</v>
      </c>
      <c r="D81" s="40"/>
      <c r="E81" s="40"/>
      <c r="F81" s="40">
        <v>0</v>
      </c>
      <c r="G81" s="204"/>
    </row>
    <row r="82" spans="1:7">
      <c r="A82" s="212" t="s">
        <v>156</v>
      </c>
      <c r="B82" s="204">
        <v>102.5</v>
      </c>
      <c r="C82" s="40">
        <v>238.54914394419785</v>
      </c>
      <c r="D82" s="40"/>
      <c r="E82" s="40"/>
      <c r="F82" s="40">
        <v>0</v>
      </c>
      <c r="G82" s="204"/>
    </row>
    <row r="83" spans="1:7">
      <c r="A83" s="212" t="s">
        <v>156</v>
      </c>
      <c r="B83" s="204">
        <v>103.5</v>
      </c>
      <c r="C83" s="40">
        <v>239.81737476220673</v>
      </c>
      <c r="D83" s="40"/>
      <c r="E83" s="40"/>
      <c r="F83" s="40">
        <v>0</v>
      </c>
      <c r="G83" s="204"/>
    </row>
    <row r="84" spans="1:7">
      <c r="A84" s="212" t="s">
        <v>156</v>
      </c>
      <c r="B84" s="204">
        <v>104.5</v>
      </c>
      <c r="C84" s="40">
        <v>241.0856055802156</v>
      </c>
      <c r="D84" s="40"/>
      <c r="E84" s="40"/>
      <c r="F84" s="40">
        <v>0</v>
      </c>
      <c r="G84" s="204"/>
    </row>
    <row r="85" spans="1:7">
      <c r="A85" s="212" t="s">
        <v>156</v>
      </c>
      <c r="B85" s="204">
        <v>105.5</v>
      </c>
      <c r="C85" s="40">
        <v>242.3538363982245</v>
      </c>
      <c r="D85" s="40"/>
      <c r="E85" s="40"/>
      <c r="F85" s="40">
        <v>0</v>
      </c>
      <c r="G85" s="204"/>
    </row>
    <row r="86" spans="1:7">
      <c r="A86" s="212" t="s">
        <v>156</v>
      </c>
      <c r="B86" s="204">
        <v>106.5</v>
      </c>
      <c r="C86" s="40">
        <v>244.27202072538859</v>
      </c>
      <c r="D86" s="40"/>
      <c r="E86" s="40"/>
      <c r="F86" s="40">
        <v>0</v>
      </c>
      <c r="G86" s="204"/>
    </row>
    <row r="87" spans="1:7">
      <c r="A87" s="212" t="s">
        <v>156</v>
      </c>
      <c r="B87" s="204">
        <v>107.5</v>
      </c>
      <c r="C87" s="40">
        <v>246.86269430051814</v>
      </c>
      <c r="D87" s="40"/>
      <c r="E87" s="40"/>
      <c r="F87" s="40">
        <v>0</v>
      </c>
      <c r="G87" s="204"/>
    </row>
    <row r="88" spans="1:7">
      <c r="A88" s="212" t="s">
        <v>156</v>
      </c>
      <c r="B88" s="204">
        <v>108.5</v>
      </c>
      <c r="C88" s="40">
        <v>249.45336787564767</v>
      </c>
      <c r="D88" s="40"/>
      <c r="E88" s="40"/>
      <c r="F88" s="40">
        <v>0</v>
      </c>
      <c r="G88" s="204"/>
    </row>
    <row r="89" spans="1:7">
      <c r="A89" s="212" t="s">
        <v>156</v>
      </c>
      <c r="B89" s="204">
        <v>109.5</v>
      </c>
      <c r="C89" s="40">
        <v>252.0440414507772</v>
      </c>
      <c r="D89" s="40"/>
      <c r="E89" s="40"/>
      <c r="F89" s="40">
        <v>0</v>
      </c>
      <c r="G89" s="204"/>
    </row>
    <row r="90" spans="1:7">
      <c r="A90" s="212" t="s">
        <v>156</v>
      </c>
      <c r="B90" s="204">
        <v>110.5</v>
      </c>
      <c r="C90" s="40">
        <v>254.63471502590673</v>
      </c>
      <c r="D90" s="40"/>
      <c r="E90" s="40"/>
      <c r="F90" s="40">
        <v>0</v>
      </c>
      <c r="G90" s="204"/>
    </row>
    <row r="91" spans="1:7">
      <c r="A91" s="212" t="s">
        <v>156</v>
      </c>
      <c r="B91" s="204">
        <v>111.5</v>
      </c>
      <c r="C91" s="40">
        <v>257.22538860103629</v>
      </c>
      <c r="D91" s="40"/>
      <c r="E91" s="40"/>
      <c r="F91" s="40">
        <v>0</v>
      </c>
      <c r="G91" s="204"/>
    </row>
    <row r="92" spans="1:7">
      <c r="A92" s="212" t="s">
        <v>156</v>
      </c>
      <c r="B92" s="204">
        <v>112.5</v>
      </c>
      <c r="C92" s="40">
        <v>259.81606217616581</v>
      </c>
      <c r="D92" s="40"/>
      <c r="E92" s="40"/>
      <c r="F92" s="40">
        <v>0</v>
      </c>
      <c r="G92" s="204"/>
    </row>
    <row r="93" spans="1:7">
      <c r="A93" s="212" t="s">
        <v>156</v>
      </c>
      <c r="B93" s="204">
        <v>113.5</v>
      </c>
      <c r="C93" s="40">
        <v>262.40673575129534</v>
      </c>
      <c r="D93" s="40"/>
      <c r="E93" s="40"/>
      <c r="F93" s="40">
        <v>0</v>
      </c>
      <c r="G93" s="204"/>
    </row>
    <row r="94" spans="1:7">
      <c r="A94" s="212" t="s">
        <v>156</v>
      </c>
      <c r="B94" s="204">
        <v>114.5</v>
      </c>
      <c r="C94" s="40">
        <v>264.99740932642487</v>
      </c>
      <c r="D94" s="40"/>
      <c r="E94" s="40"/>
      <c r="F94" s="40">
        <v>0</v>
      </c>
      <c r="G94" s="204"/>
    </row>
    <row r="95" spans="1:7">
      <c r="A95" s="212" t="s">
        <v>156</v>
      </c>
      <c r="B95" s="204">
        <v>115.5</v>
      </c>
      <c r="C95" s="40">
        <v>267.5880829015544</v>
      </c>
      <c r="D95" s="40"/>
      <c r="E95" s="40"/>
      <c r="F95" s="40">
        <v>0</v>
      </c>
      <c r="G95" s="204"/>
    </row>
    <row r="96" spans="1:7">
      <c r="A96" s="212" t="s">
        <v>156</v>
      </c>
      <c r="B96" s="204">
        <v>116.5</v>
      </c>
      <c r="C96" s="40">
        <v>270.17875647668393</v>
      </c>
      <c r="D96" s="40"/>
      <c r="E96" s="40"/>
      <c r="F96" s="40">
        <v>0</v>
      </c>
      <c r="G96" s="204"/>
    </row>
    <row r="97" spans="1:7">
      <c r="A97" s="212" t="s">
        <v>156</v>
      </c>
      <c r="B97" s="204">
        <v>117.5</v>
      </c>
      <c r="C97" s="40">
        <v>272.76943005181346</v>
      </c>
      <c r="D97" s="40"/>
      <c r="E97" s="40"/>
      <c r="F97" s="40">
        <v>0</v>
      </c>
      <c r="G97" s="204"/>
    </row>
    <row r="98" spans="1:7">
      <c r="A98" s="212" t="s">
        <v>156</v>
      </c>
      <c r="B98" s="204">
        <v>118.5</v>
      </c>
      <c r="C98" s="40">
        <v>275.36010362694299</v>
      </c>
      <c r="D98" s="40"/>
      <c r="E98" s="40"/>
      <c r="F98" s="40">
        <v>0</v>
      </c>
      <c r="G98" s="204"/>
    </row>
    <row r="99" spans="1:7">
      <c r="A99" s="212" t="s">
        <v>156</v>
      </c>
      <c r="B99" s="204">
        <v>119.5</v>
      </c>
      <c r="C99" s="40">
        <v>277.95077720207252</v>
      </c>
      <c r="D99" s="40"/>
      <c r="E99" s="40"/>
      <c r="F99" s="40">
        <v>0</v>
      </c>
      <c r="G99" s="204"/>
    </row>
    <row r="100" spans="1:7">
      <c r="A100" s="212" t="s">
        <v>156</v>
      </c>
      <c r="B100" s="204">
        <v>120.5</v>
      </c>
      <c r="C100" s="40">
        <v>280.54145077720204</v>
      </c>
      <c r="D100" s="40"/>
      <c r="E100" s="40"/>
      <c r="F100" s="40">
        <v>0</v>
      </c>
      <c r="G100" s="204"/>
    </row>
    <row r="101" spans="1:7">
      <c r="A101" s="212" t="s">
        <v>156</v>
      </c>
      <c r="B101" s="204">
        <v>121.5</v>
      </c>
      <c r="C101" s="40">
        <v>283.13212435233163</v>
      </c>
      <c r="D101" s="40"/>
      <c r="E101" s="40"/>
      <c r="F101" s="40">
        <v>0</v>
      </c>
      <c r="G101" s="204"/>
    </row>
    <row r="102" spans="1:7">
      <c r="A102" s="212" t="s">
        <v>156</v>
      </c>
      <c r="B102" s="204">
        <v>122.5</v>
      </c>
      <c r="C102" s="40">
        <v>285.72279792746116</v>
      </c>
      <c r="D102" s="40"/>
      <c r="E102" s="40"/>
      <c r="F102" s="40">
        <v>0</v>
      </c>
      <c r="G102" s="204"/>
    </row>
    <row r="103" spans="1:7">
      <c r="A103" s="212" t="s">
        <v>156</v>
      </c>
      <c r="B103" s="204">
        <v>123.5</v>
      </c>
      <c r="C103" s="40">
        <v>288.31347150259069</v>
      </c>
      <c r="D103" s="40"/>
      <c r="E103" s="40"/>
      <c r="F103" s="40">
        <v>0</v>
      </c>
      <c r="G103" s="204"/>
    </row>
    <row r="104" spans="1:7">
      <c r="A104" s="212" t="s">
        <v>156</v>
      </c>
      <c r="B104" s="204">
        <v>124.5</v>
      </c>
      <c r="C104" s="40">
        <v>290.90414507772022</v>
      </c>
      <c r="D104" s="40"/>
      <c r="E104" s="40"/>
      <c r="F104" s="40">
        <v>0</v>
      </c>
      <c r="G104" s="204"/>
    </row>
    <row r="105" spans="1:7">
      <c r="A105" s="212" t="s">
        <v>156</v>
      </c>
      <c r="B105" s="204">
        <v>125.5</v>
      </c>
      <c r="C105" s="40">
        <v>293.49481865284974</v>
      </c>
      <c r="D105" s="40"/>
      <c r="E105" s="40"/>
      <c r="F105" s="40">
        <v>0</v>
      </c>
      <c r="G105" s="204"/>
    </row>
    <row r="106" spans="1:7">
      <c r="A106" s="212" t="s">
        <v>156</v>
      </c>
      <c r="B106" s="204">
        <v>126.5</v>
      </c>
      <c r="C106" s="40">
        <v>296.08549222797927</v>
      </c>
      <c r="D106" s="40"/>
      <c r="E106" s="40"/>
      <c r="F106" s="40">
        <v>0</v>
      </c>
      <c r="G106" s="204"/>
    </row>
    <row r="107" spans="1:7">
      <c r="A107" s="212" t="s">
        <v>156</v>
      </c>
      <c r="B107" s="204">
        <v>127.5</v>
      </c>
      <c r="C107" s="40">
        <v>298.6761658031088</v>
      </c>
      <c r="D107" s="40"/>
      <c r="E107" s="40"/>
      <c r="F107" s="40">
        <v>0</v>
      </c>
      <c r="G107" s="204"/>
    </row>
    <row r="108" spans="1:7">
      <c r="A108" s="212" t="s">
        <v>156</v>
      </c>
      <c r="B108" s="204">
        <v>128.5</v>
      </c>
      <c r="C108" s="40">
        <v>300.55501142670585</v>
      </c>
      <c r="D108" s="40"/>
      <c r="E108" s="40"/>
      <c r="F108" s="40">
        <v>0</v>
      </c>
      <c r="G108" s="204"/>
    </row>
    <row r="109" spans="1:7">
      <c r="A109" s="212" t="s">
        <v>156</v>
      </c>
      <c r="B109" s="204">
        <v>129.5</v>
      </c>
      <c r="C109" s="40">
        <v>301.64326912612904</v>
      </c>
      <c r="D109" s="40"/>
      <c r="E109" s="40"/>
      <c r="F109" s="40">
        <v>0</v>
      </c>
      <c r="G109" s="204"/>
    </row>
    <row r="110" spans="1:7">
      <c r="A110" s="212" t="s">
        <v>156</v>
      </c>
      <c r="B110" s="204">
        <v>130.5</v>
      </c>
      <c r="C110" s="40">
        <v>302.73152682555229</v>
      </c>
      <c r="D110" s="40"/>
      <c r="E110" s="40"/>
      <c r="F110" s="40">
        <v>0</v>
      </c>
      <c r="G110" s="204"/>
    </row>
    <row r="111" spans="1:7">
      <c r="A111" s="212" t="s">
        <v>156</v>
      </c>
      <c r="B111" s="204">
        <v>131.5</v>
      </c>
      <c r="C111" s="40">
        <v>303.81978452497549</v>
      </c>
      <c r="D111" s="40"/>
      <c r="E111" s="40"/>
      <c r="F111" s="40">
        <v>0</v>
      </c>
      <c r="G111" s="204"/>
    </row>
    <row r="112" spans="1:7">
      <c r="A112" s="212" t="s">
        <v>156</v>
      </c>
      <c r="B112" s="204">
        <v>132.5</v>
      </c>
      <c r="C112" s="40">
        <v>304.90804222439874</v>
      </c>
      <c r="D112" s="40"/>
      <c r="E112" s="40"/>
      <c r="F112" s="40">
        <v>0</v>
      </c>
      <c r="G112" s="204"/>
    </row>
    <row r="113" spans="1:7">
      <c r="A113" s="212" t="s">
        <v>156</v>
      </c>
      <c r="B113" s="204">
        <v>133.5</v>
      </c>
      <c r="C113" s="40">
        <v>305.99629992382194</v>
      </c>
      <c r="D113" s="40"/>
      <c r="E113" s="40"/>
      <c r="F113" s="40">
        <v>0</v>
      </c>
      <c r="G113" s="204"/>
    </row>
    <row r="114" spans="1:7">
      <c r="A114" s="212" t="s">
        <v>156</v>
      </c>
      <c r="B114" s="204">
        <v>134.5</v>
      </c>
      <c r="C114" s="40">
        <v>307.08455762324519</v>
      </c>
      <c r="D114" s="40"/>
      <c r="E114" s="40"/>
      <c r="F114" s="40">
        <v>0</v>
      </c>
      <c r="G114" s="204"/>
    </row>
    <row r="115" spans="1:7">
      <c r="A115" s="212" t="s">
        <v>156</v>
      </c>
      <c r="B115" s="204">
        <v>135.5</v>
      </c>
      <c r="C115" s="40">
        <v>308.17281532266838</v>
      </c>
      <c r="D115" s="40"/>
      <c r="E115" s="40"/>
      <c r="F115" s="40">
        <v>0</v>
      </c>
      <c r="G115" s="204"/>
    </row>
    <row r="116" spans="1:7">
      <c r="A116" s="212" t="s">
        <v>156</v>
      </c>
      <c r="B116" s="204">
        <v>136.5</v>
      </c>
      <c r="C116" s="40">
        <v>309.26107302209164</v>
      </c>
      <c r="D116" s="40"/>
      <c r="E116" s="40"/>
      <c r="F116" s="40">
        <v>0</v>
      </c>
      <c r="G116" s="204"/>
    </row>
    <row r="117" spans="1:7">
      <c r="A117" s="212" t="s">
        <v>156</v>
      </c>
      <c r="B117" s="204">
        <v>137.5</v>
      </c>
      <c r="C117" s="40">
        <v>310.34933072151483</v>
      </c>
      <c r="D117" s="40"/>
      <c r="E117" s="40"/>
      <c r="F117" s="40">
        <v>0</v>
      </c>
      <c r="G117" s="204"/>
    </row>
    <row r="118" spans="1:7">
      <c r="A118" s="212" t="s">
        <v>156</v>
      </c>
      <c r="B118" s="204">
        <v>138.5</v>
      </c>
      <c r="C118" s="40">
        <v>311.43758842093808</v>
      </c>
      <c r="D118" s="40"/>
      <c r="E118" s="40"/>
      <c r="F118" s="40">
        <v>0</v>
      </c>
      <c r="G118" s="204"/>
    </row>
    <row r="119" spans="1:7">
      <c r="A119" s="212" t="s">
        <v>156</v>
      </c>
      <c r="B119" s="204">
        <v>139.5</v>
      </c>
      <c r="C119" s="40">
        <v>312.52584612036128</v>
      </c>
      <c r="D119" s="40"/>
      <c r="E119" s="40"/>
      <c r="F119" s="40">
        <v>0</v>
      </c>
      <c r="G119" s="204"/>
    </row>
    <row r="120" spans="1:7">
      <c r="A120" s="212" t="s">
        <v>156</v>
      </c>
      <c r="B120" s="204">
        <v>140.5</v>
      </c>
      <c r="C120" s="40">
        <v>313.61410381978453</v>
      </c>
      <c r="D120" s="40"/>
      <c r="E120" s="40"/>
      <c r="F120" s="40">
        <v>0</v>
      </c>
      <c r="G120" s="204"/>
    </row>
    <row r="121" spans="1:7">
      <c r="A121" s="212" t="s">
        <v>156</v>
      </c>
      <c r="B121" s="204">
        <v>141.5</v>
      </c>
      <c r="C121" s="40">
        <v>314.70236151920773</v>
      </c>
      <c r="D121" s="40"/>
      <c r="E121" s="40"/>
      <c r="F121" s="40">
        <v>0</v>
      </c>
      <c r="G121" s="204"/>
    </row>
    <row r="122" spans="1:7">
      <c r="A122" s="212" t="s">
        <v>156</v>
      </c>
      <c r="B122" s="204">
        <v>142.5</v>
      </c>
      <c r="C122" s="40">
        <v>315.79061921863098</v>
      </c>
      <c r="D122" s="40"/>
      <c r="E122" s="40"/>
      <c r="F122" s="40">
        <v>0</v>
      </c>
      <c r="G122" s="204"/>
    </row>
    <row r="123" spans="1:7">
      <c r="A123" s="212" t="s">
        <v>156</v>
      </c>
      <c r="B123" s="204">
        <v>143.5</v>
      </c>
      <c r="C123" s="40">
        <v>316.87887691805417</v>
      </c>
      <c r="D123" s="40"/>
      <c r="E123" s="40"/>
      <c r="F123" s="40">
        <v>0</v>
      </c>
      <c r="G123" s="204"/>
    </row>
    <row r="124" spans="1:7">
      <c r="A124" s="212" t="s">
        <v>156</v>
      </c>
      <c r="B124" s="204">
        <v>144.5</v>
      </c>
      <c r="C124" s="40">
        <v>317.96713461747743</v>
      </c>
      <c r="D124" s="40"/>
      <c r="E124" s="40"/>
      <c r="F124" s="40">
        <v>0</v>
      </c>
      <c r="G124" s="204"/>
    </row>
    <row r="125" spans="1:7">
      <c r="A125" s="212" t="s">
        <v>156</v>
      </c>
      <c r="B125" s="204">
        <v>145.5</v>
      </c>
      <c r="C125" s="40">
        <v>319.05539231690062</v>
      </c>
      <c r="D125" s="40"/>
      <c r="E125" s="40"/>
      <c r="F125" s="40">
        <v>0.44247787610619471</v>
      </c>
      <c r="G125" s="204"/>
    </row>
    <row r="126" spans="1:7">
      <c r="A126" s="212" t="s">
        <v>156</v>
      </c>
      <c r="B126" s="204">
        <v>146.5</v>
      </c>
      <c r="C126" s="40">
        <v>320.14365001632387</v>
      </c>
      <c r="D126" s="40"/>
      <c r="E126" s="40"/>
      <c r="F126" s="40">
        <v>0</v>
      </c>
      <c r="G126" s="204"/>
    </row>
    <row r="127" spans="1:7">
      <c r="A127" s="212" t="s">
        <v>156</v>
      </c>
      <c r="B127" s="204">
        <v>147.5</v>
      </c>
      <c r="C127" s="40">
        <v>321.23190771574707</v>
      </c>
      <c r="D127" s="40"/>
      <c r="E127" s="40"/>
      <c r="F127" s="40">
        <v>0</v>
      </c>
      <c r="G127" s="204"/>
    </row>
    <row r="128" spans="1:7">
      <c r="A128" s="212" t="s">
        <v>156</v>
      </c>
      <c r="B128" s="204">
        <v>148.5</v>
      </c>
      <c r="C128" s="40">
        <v>322.32016541517032</v>
      </c>
      <c r="D128" s="40"/>
      <c r="E128" s="40"/>
      <c r="F128" s="40">
        <v>0</v>
      </c>
      <c r="G128" s="204"/>
    </row>
    <row r="129" spans="1:7">
      <c r="A129" s="212" t="s">
        <v>156</v>
      </c>
      <c r="B129" s="204">
        <v>149.5</v>
      </c>
      <c r="C129" s="40">
        <v>323.40842311459352</v>
      </c>
      <c r="D129" s="40"/>
      <c r="E129" s="40"/>
      <c r="F129" s="40">
        <v>0</v>
      </c>
      <c r="G129" s="204"/>
    </row>
    <row r="130" spans="1:7">
      <c r="A130" s="212" t="s">
        <v>156</v>
      </c>
      <c r="B130" s="204">
        <v>150.5</v>
      </c>
      <c r="C130" s="40">
        <v>324.49668081401677</v>
      </c>
      <c r="D130" s="40"/>
      <c r="E130" s="40"/>
      <c r="F130" s="40">
        <v>0</v>
      </c>
      <c r="G130" s="204"/>
    </row>
    <row r="131" spans="1:7">
      <c r="A131" s="212" t="s">
        <v>156</v>
      </c>
      <c r="B131" s="204">
        <v>151.5</v>
      </c>
      <c r="C131" s="40">
        <v>325.58493851343997</v>
      </c>
      <c r="D131" s="40"/>
      <c r="E131" s="40"/>
      <c r="F131" s="40">
        <v>0</v>
      </c>
      <c r="G131" s="204"/>
    </row>
    <row r="132" spans="1:7">
      <c r="A132" s="212" t="s">
        <v>156</v>
      </c>
      <c r="B132" s="204">
        <v>152.5</v>
      </c>
      <c r="C132" s="40">
        <v>326.67319621286322</v>
      </c>
      <c r="D132" s="40"/>
      <c r="E132" s="40"/>
      <c r="F132" s="40">
        <v>0</v>
      </c>
      <c r="G132" s="204"/>
    </row>
    <row r="133" spans="1:7">
      <c r="A133" s="212" t="s">
        <v>156</v>
      </c>
      <c r="B133" s="204">
        <v>153.5</v>
      </c>
      <c r="C133" s="40">
        <v>327.76145391228641</v>
      </c>
      <c r="D133" s="40"/>
      <c r="E133" s="40"/>
      <c r="F133" s="40">
        <v>0</v>
      </c>
      <c r="G133" s="204"/>
    </row>
    <row r="134" spans="1:7">
      <c r="A134" s="212" t="s">
        <v>156</v>
      </c>
      <c r="B134" s="204">
        <v>154.5</v>
      </c>
      <c r="C134" s="40">
        <v>328.84971161170967</v>
      </c>
      <c r="D134" s="40"/>
      <c r="E134" s="40"/>
      <c r="F134" s="40">
        <v>0</v>
      </c>
      <c r="G134" s="204"/>
    </row>
    <row r="135" spans="1:7">
      <c r="A135" s="212" t="s">
        <v>156</v>
      </c>
      <c r="B135" s="204">
        <v>155.5</v>
      </c>
      <c r="C135" s="40">
        <v>329.93796931113286</v>
      </c>
      <c r="D135" s="40"/>
      <c r="E135" s="40"/>
      <c r="F135" s="40">
        <v>0</v>
      </c>
      <c r="G135" s="204"/>
    </row>
    <row r="136" spans="1:7">
      <c r="A136" s="212" t="s">
        <v>156</v>
      </c>
      <c r="B136" s="204">
        <v>156.5</v>
      </c>
      <c r="C136" s="40">
        <v>331.02622701055611</v>
      </c>
      <c r="D136" s="40"/>
      <c r="E136" s="40"/>
      <c r="F136" s="40">
        <v>0</v>
      </c>
      <c r="G136" s="204"/>
    </row>
    <row r="137" spans="1:7">
      <c r="A137" s="212" t="s">
        <v>156</v>
      </c>
      <c r="B137" s="204">
        <v>157.5</v>
      </c>
      <c r="C137" s="40">
        <v>332.11448470997931</v>
      </c>
      <c r="D137" s="40"/>
      <c r="E137" s="40"/>
      <c r="F137" s="40">
        <v>0</v>
      </c>
      <c r="G137" s="204"/>
    </row>
    <row r="138" spans="1:7">
      <c r="A138" s="212" t="s">
        <v>156</v>
      </c>
      <c r="B138" s="204">
        <v>158.5</v>
      </c>
      <c r="C138" s="40">
        <v>333.20274240940256</v>
      </c>
      <c r="D138" s="40"/>
      <c r="E138" s="40"/>
      <c r="F138" s="40">
        <v>0</v>
      </c>
      <c r="G138" s="204"/>
    </row>
    <row r="139" spans="1:7">
      <c r="A139" s="212" t="s">
        <v>156</v>
      </c>
      <c r="B139" s="204">
        <v>159.5</v>
      </c>
      <c r="C139" s="40">
        <v>334.29100010882576</v>
      </c>
      <c r="D139" s="40"/>
      <c r="E139" s="40"/>
      <c r="F139" s="40">
        <v>0</v>
      </c>
      <c r="G139" s="204"/>
    </row>
    <row r="140" spans="1:7">
      <c r="A140" s="212" t="s">
        <v>156</v>
      </c>
      <c r="B140" s="204">
        <v>160.5</v>
      </c>
      <c r="C140" s="40">
        <v>335.37925780824901</v>
      </c>
      <c r="D140" s="40"/>
      <c r="E140" s="40"/>
      <c r="F140" s="40">
        <v>0</v>
      </c>
      <c r="G140" s="204"/>
    </row>
    <row r="141" spans="1:7">
      <c r="A141" s="212" t="s">
        <v>156</v>
      </c>
      <c r="B141" s="204">
        <v>161.5</v>
      </c>
      <c r="C141" s="40">
        <v>336.4675155076722</v>
      </c>
      <c r="D141" s="40"/>
      <c r="E141" s="40"/>
      <c r="F141" s="40">
        <v>0</v>
      </c>
      <c r="G141" s="204"/>
    </row>
    <row r="142" spans="1:7">
      <c r="A142" s="212" t="s">
        <v>156</v>
      </c>
      <c r="B142" s="204">
        <v>167.5</v>
      </c>
      <c r="C142" s="40">
        <v>353.9839654640765</v>
      </c>
      <c r="D142" s="40"/>
      <c r="E142" s="40"/>
      <c r="F142" s="40">
        <v>0</v>
      </c>
      <c r="G142" s="204"/>
    </row>
    <row r="143" spans="1:7">
      <c r="A143" s="212" t="s">
        <v>156</v>
      </c>
      <c r="B143" s="204">
        <v>173.5</v>
      </c>
      <c r="C143" s="40">
        <v>372.48535306814682</v>
      </c>
      <c r="D143" s="40"/>
      <c r="E143" s="40"/>
      <c r="F143" s="40">
        <v>0</v>
      </c>
      <c r="G143" s="204"/>
    </row>
    <row r="144" spans="1:7">
      <c r="A144" s="212" t="s">
        <v>156</v>
      </c>
      <c r="B144" s="204">
        <v>174.5</v>
      </c>
      <c r="C144" s="40">
        <v>374.83333333333337</v>
      </c>
      <c r="D144" s="40"/>
      <c r="E144" s="40"/>
      <c r="F144" s="40">
        <v>0</v>
      </c>
      <c r="G144" s="204"/>
    </row>
    <row r="145" spans="1:7">
      <c r="A145" s="212" t="s">
        <v>156</v>
      </c>
      <c r="B145" s="204">
        <v>175.5</v>
      </c>
      <c r="C145" s="40">
        <v>376.5</v>
      </c>
      <c r="D145" s="40"/>
      <c r="E145" s="40"/>
      <c r="F145" s="40">
        <v>0</v>
      </c>
      <c r="G145" s="204"/>
    </row>
    <row r="146" spans="1:7">
      <c r="A146" s="212" t="s">
        <v>156</v>
      </c>
      <c r="B146" s="204">
        <v>176.5</v>
      </c>
      <c r="C146" s="40">
        <v>378.16666666666669</v>
      </c>
      <c r="D146" s="40"/>
      <c r="E146" s="40"/>
      <c r="F146" s="40">
        <v>0</v>
      </c>
      <c r="G146" s="204"/>
    </row>
    <row r="147" spans="1:7">
      <c r="A147" s="212" t="s">
        <v>156</v>
      </c>
      <c r="B147" s="204">
        <v>177.5</v>
      </c>
      <c r="C147" s="40">
        <v>379.83333333333337</v>
      </c>
      <c r="D147" s="40"/>
      <c r="E147" s="40"/>
      <c r="F147" s="40">
        <v>0</v>
      </c>
      <c r="G147" s="204"/>
    </row>
    <row r="148" spans="1:7">
      <c r="A148" s="212" t="s">
        <v>156</v>
      </c>
      <c r="B148" s="204">
        <v>178.5</v>
      </c>
      <c r="C148" s="40">
        <v>381.5</v>
      </c>
      <c r="D148" s="40"/>
      <c r="E148" s="40"/>
      <c r="F148" s="40">
        <v>0</v>
      </c>
      <c r="G148" s="204"/>
    </row>
    <row r="149" spans="1:7">
      <c r="A149" s="212" t="s">
        <v>156</v>
      </c>
      <c r="B149" s="204">
        <v>179.5</v>
      </c>
      <c r="C149" s="40">
        <v>383.16666666666669</v>
      </c>
      <c r="D149" s="40"/>
      <c r="E149" s="40"/>
      <c r="F149" s="40">
        <v>0</v>
      </c>
      <c r="G149" s="204"/>
    </row>
    <row r="150" spans="1:7">
      <c r="A150" s="212" t="s">
        <v>156</v>
      </c>
      <c r="B150" s="204">
        <v>180.5</v>
      </c>
      <c r="C150" s="40">
        <v>384.83333333333337</v>
      </c>
      <c r="D150" s="40"/>
      <c r="E150" s="40"/>
      <c r="F150" s="40">
        <v>0</v>
      </c>
      <c r="G150" s="204"/>
    </row>
    <row r="151" spans="1:7">
      <c r="A151" s="212" t="s">
        <v>156</v>
      </c>
      <c r="B151" s="204">
        <v>181.5</v>
      </c>
      <c r="C151" s="40">
        <v>386.5</v>
      </c>
      <c r="D151" s="40"/>
      <c r="E151" s="40"/>
      <c r="F151" s="40">
        <v>0</v>
      </c>
      <c r="G151" s="204"/>
    </row>
    <row r="152" spans="1:7">
      <c r="A152" s="212" t="s">
        <v>156</v>
      </c>
      <c r="B152" s="204">
        <v>182.5</v>
      </c>
      <c r="C152" s="40">
        <v>388.16666666666669</v>
      </c>
      <c r="D152" s="40"/>
      <c r="E152" s="40"/>
      <c r="F152" s="40">
        <v>0</v>
      </c>
      <c r="G152" s="204"/>
    </row>
    <row r="153" spans="1:7">
      <c r="A153" s="212" t="s">
        <v>156</v>
      </c>
      <c r="B153" s="204">
        <v>183.5</v>
      </c>
      <c r="C153" s="40">
        <v>389.83333333333337</v>
      </c>
      <c r="D153" s="40"/>
      <c r="E153" s="40"/>
      <c r="F153" s="40">
        <v>0</v>
      </c>
      <c r="G153" s="204"/>
    </row>
    <row r="154" spans="1:7">
      <c r="A154" s="212" t="s">
        <v>156</v>
      </c>
      <c r="B154" s="204">
        <v>184.5</v>
      </c>
      <c r="C154" s="40">
        <v>391.5</v>
      </c>
      <c r="D154" s="40"/>
      <c r="E154" s="40"/>
      <c r="F154" s="40">
        <v>0</v>
      </c>
      <c r="G154" s="204"/>
    </row>
    <row r="155" spans="1:7">
      <c r="A155" s="212" t="s">
        <v>156</v>
      </c>
      <c r="B155" s="204">
        <v>185.5</v>
      </c>
      <c r="C155" s="40">
        <v>393.16666666666669</v>
      </c>
      <c r="D155" s="40"/>
      <c r="E155" s="40"/>
      <c r="F155" s="40">
        <v>0</v>
      </c>
      <c r="G155" s="204"/>
    </row>
    <row r="156" spans="1:7">
      <c r="A156" s="212" t="s">
        <v>156</v>
      </c>
      <c r="B156" s="204">
        <v>186.5</v>
      </c>
      <c r="C156" s="40">
        <v>394.83333333333337</v>
      </c>
      <c r="D156" s="40"/>
      <c r="E156" s="40"/>
      <c r="F156" s="40">
        <v>0</v>
      </c>
      <c r="G156" s="204"/>
    </row>
    <row r="157" spans="1:7">
      <c r="A157" s="212" t="s">
        <v>156</v>
      </c>
      <c r="B157" s="204">
        <v>187.5</v>
      </c>
      <c r="C157" s="40">
        <v>396.5</v>
      </c>
      <c r="D157" s="40"/>
      <c r="E157" s="40"/>
      <c r="F157" s="40">
        <v>0</v>
      </c>
      <c r="G157" s="204"/>
    </row>
    <row r="158" spans="1:7">
      <c r="A158" s="212" t="s">
        <v>156</v>
      </c>
      <c r="B158" s="204">
        <v>188.5</v>
      </c>
      <c r="C158" s="40">
        <v>398.16666666666669</v>
      </c>
      <c r="D158" s="40"/>
      <c r="E158" s="40"/>
      <c r="F158" s="40">
        <v>0</v>
      </c>
      <c r="G158" s="204"/>
    </row>
    <row r="159" spans="1:7">
      <c r="A159" s="212" t="s">
        <v>156</v>
      </c>
      <c r="B159" s="204">
        <v>189.5</v>
      </c>
      <c r="C159" s="40">
        <v>399.83333333333337</v>
      </c>
      <c r="D159" s="40"/>
      <c r="E159" s="40"/>
      <c r="F159" s="40">
        <v>0</v>
      </c>
      <c r="G159" s="204"/>
    </row>
    <row r="160" spans="1:7">
      <c r="A160" s="212" t="s">
        <v>156</v>
      </c>
      <c r="B160" s="204">
        <v>191</v>
      </c>
      <c r="C160" s="40">
        <f>1.25*(B160)+162.96</f>
        <v>401.71000000000004</v>
      </c>
      <c r="D160" s="40"/>
      <c r="E160" s="40"/>
      <c r="F160" s="40">
        <v>0</v>
      </c>
      <c r="G160" s="204"/>
    </row>
    <row r="161" spans="1:7">
      <c r="A161" s="212" t="s">
        <v>156</v>
      </c>
      <c r="B161" s="204">
        <v>192.5</v>
      </c>
      <c r="C161" s="40">
        <v>404.83333333333337</v>
      </c>
      <c r="D161" s="40"/>
      <c r="E161" s="40"/>
      <c r="F161" s="40">
        <v>0</v>
      </c>
      <c r="G161" s="204"/>
    </row>
    <row r="162" spans="1:7">
      <c r="A162" s="212" t="s">
        <v>156</v>
      </c>
      <c r="B162" s="204">
        <v>193.5</v>
      </c>
      <c r="C162" s="40">
        <v>406.5</v>
      </c>
      <c r="D162" s="40"/>
      <c r="E162" s="40"/>
      <c r="F162" s="40">
        <v>0</v>
      </c>
      <c r="G162" s="204"/>
    </row>
    <row r="163" spans="1:7">
      <c r="A163" s="212" t="s">
        <v>156</v>
      </c>
      <c r="B163" s="204">
        <v>194.5</v>
      </c>
      <c r="C163" s="40">
        <v>408.16666666666669</v>
      </c>
      <c r="D163" s="40"/>
      <c r="E163" s="40"/>
      <c r="F163" s="40">
        <v>0</v>
      </c>
      <c r="G163" s="204"/>
    </row>
    <row r="164" spans="1:7">
      <c r="A164" s="212" t="s">
        <v>156</v>
      </c>
      <c r="B164" s="204">
        <v>195.5</v>
      </c>
      <c r="C164" s="40">
        <v>409.83333333333337</v>
      </c>
      <c r="D164" s="40"/>
      <c r="E164" s="40"/>
      <c r="F164" s="40">
        <v>0</v>
      </c>
      <c r="G164" s="204"/>
    </row>
    <row r="165" spans="1:7">
      <c r="A165" s="212" t="s">
        <v>156</v>
      </c>
      <c r="B165" s="204">
        <v>196.5</v>
      </c>
      <c r="C165" s="40">
        <v>411.5</v>
      </c>
      <c r="D165" s="40"/>
      <c r="E165" s="40"/>
      <c r="F165" s="40">
        <v>0</v>
      </c>
      <c r="G165" s="204"/>
    </row>
    <row r="166" spans="1:7">
      <c r="A166" s="212" t="s">
        <v>156</v>
      </c>
      <c r="B166" s="204">
        <v>197.5</v>
      </c>
      <c r="C166" s="40">
        <v>413.16666666666669</v>
      </c>
      <c r="D166" s="40"/>
      <c r="E166" s="40"/>
      <c r="F166" s="40">
        <v>0</v>
      </c>
      <c r="G166" s="204"/>
    </row>
    <row r="167" spans="1:7">
      <c r="A167" s="212" t="s">
        <v>156</v>
      </c>
      <c r="B167" s="204">
        <v>198.5</v>
      </c>
      <c r="C167" s="40">
        <v>414.83333333333337</v>
      </c>
      <c r="D167" s="40"/>
      <c r="E167" s="40"/>
      <c r="F167" s="40">
        <v>0</v>
      </c>
      <c r="G167" s="204"/>
    </row>
    <row r="168" spans="1:7">
      <c r="A168" s="212" t="s">
        <v>156</v>
      </c>
      <c r="B168" s="204">
        <v>199.5</v>
      </c>
      <c r="C168" s="40">
        <v>416.5</v>
      </c>
      <c r="D168" s="40"/>
      <c r="E168" s="40"/>
      <c r="F168" s="40">
        <v>0</v>
      </c>
      <c r="G168" s="204"/>
    </row>
    <row r="169" spans="1:7">
      <c r="A169" s="212" t="s">
        <v>156</v>
      </c>
      <c r="B169" s="204">
        <v>200.5</v>
      </c>
      <c r="C169" s="40">
        <v>418.16666666666669</v>
      </c>
      <c r="D169" s="40"/>
      <c r="E169" s="40"/>
      <c r="F169" s="40">
        <v>0</v>
      </c>
      <c r="G169" s="204"/>
    </row>
    <row r="170" spans="1:7">
      <c r="A170" s="212" t="s">
        <v>156</v>
      </c>
      <c r="B170" s="204">
        <v>201.5</v>
      </c>
      <c r="C170" s="40">
        <v>419.83333333333337</v>
      </c>
      <c r="D170" s="40"/>
      <c r="E170" s="40"/>
      <c r="F170" s="40">
        <v>0</v>
      </c>
      <c r="G170" s="204"/>
    </row>
    <row r="171" spans="1:7">
      <c r="A171" s="212" t="s">
        <v>156</v>
      </c>
      <c r="B171" s="204">
        <v>202.5</v>
      </c>
      <c r="C171" s="40">
        <v>421.5</v>
      </c>
      <c r="D171" s="40"/>
      <c r="E171" s="40"/>
      <c r="F171" s="40">
        <v>0</v>
      </c>
      <c r="G171" s="204"/>
    </row>
    <row r="172" spans="1:7">
      <c r="A172" s="212" t="s">
        <v>156</v>
      </c>
      <c r="B172" s="204">
        <v>203.5</v>
      </c>
      <c r="C172" s="40">
        <v>423.16666666666669</v>
      </c>
      <c r="D172" s="40"/>
      <c r="E172" s="40"/>
      <c r="F172" s="40">
        <v>0</v>
      </c>
      <c r="G172" s="204"/>
    </row>
    <row r="173" spans="1:7">
      <c r="A173" s="212" t="s">
        <v>156</v>
      </c>
      <c r="B173" s="204">
        <v>204.5</v>
      </c>
      <c r="C173" s="40">
        <v>425.76673866090715</v>
      </c>
      <c r="D173" s="40"/>
      <c r="E173" s="40"/>
      <c r="F173" s="40">
        <v>0</v>
      </c>
      <c r="G173" s="204"/>
    </row>
    <row r="174" spans="1:7">
      <c r="A174" s="212" t="s">
        <v>156</v>
      </c>
      <c r="B174" s="204">
        <v>205.5</v>
      </c>
      <c r="C174" s="40">
        <v>429.36645068394535</v>
      </c>
      <c r="D174" s="40"/>
      <c r="E174" s="40"/>
      <c r="F174" s="40">
        <v>0</v>
      </c>
      <c r="G174" s="204"/>
    </row>
    <row r="175" spans="1:7">
      <c r="A175" s="212" t="s">
        <v>156</v>
      </c>
      <c r="B175" s="204">
        <v>207</v>
      </c>
      <c r="C175" s="40">
        <f>2.6998*(B175)-125.44</f>
        <v>433.41860000000003</v>
      </c>
      <c r="D175" s="40"/>
      <c r="E175" s="40"/>
      <c r="F175" s="40">
        <v>0</v>
      </c>
      <c r="G175" s="204"/>
    </row>
    <row r="176" spans="1:7">
      <c r="A176" s="212" t="s">
        <v>156</v>
      </c>
      <c r="B176" s="204">
        <v>211</v>
      </c>
      <c r="C176" s="40">
        <f>3.5997*(B176)-312.17</f>
        <v>447.36669999999998</v>
      </c>
      <c r="D176" s="40"/>
      <c r="E176" s="40"/>
      <c r="F176" s="40">
        <v>0</v>
      </c>
      <c r="G176" s="204"/>
    </row>
    <row r="177" spans="1:7">
      <c r="A177" s="212" t="s">
        <v>156</v>
      </c>
      <c r="B177" s="204">
        <v>215.5</v>
      </c>
      <c r="C177" s="40">
        <v>465.36357091432694</v>
      </c>
      <c r="D177" s="40"/>
      <c r="E177" s="40"/>
      <c r="F177" s="40">
        <v>0</v>
      </c>
      <c r="G177" s="204"/>
    </row>
    <row r="178" spans="1:7">
      <c r="A178" s="212" t="s">
        <v>156</v>
      </c>
      <c r="B178" s="204">
        <v>217.5</v>
      </c>
      <c r="C178" s="40">
        <v>472.56299496040327</v>
      </c>
      <c r="D178" s="40"/>
      <c r="E178" s="40"/>
      <c r="F178" s="40">
        <v>0</v>
      </c>
      <c r="G178" s="204"/>
    </row>
    <row r="179" spans="1:7">
      <c r="A179" s="212" t="s">
        <v>156</v>
      </c>
      <c r="B179" s="204">
        <v>218.5</v>
      </c>
      <c r="C179" s="40">
        <v>476.16270698344141</v>
      </c>
      <c r="D179" s="40"/>
      <c r="E179" s="40"/>
      <c r="F179" s="40">
        <v>0</v>
      </c>
      <c r="G179" s="204"/>
    </row>
    <row r="180" spans="1:7">
      <c r="A180" s="212" t="s">
        <v>156</v>
      </c>
      <c r="B180" s="204">
        <v>219.5</v>
      </c>
      <c r="C180" s="40">
        <v>479.60207052733745</v>
      </c>
      <c r="D180" s="40"/>
      <c r="E180" s="40"/>
      <c r="F180" s="40">
        <v>0</v>
      </c>
      <c r="G180" s="204"/>
    </row>
    <row r="181" spans="1:7">
      <c r="A181" s="212" t="s">
        <v>156</v>
      </c>
      <c r="B181" s="204">
        <v>220.5</v>
      </c>
      <c r="C181" s="40">
        <v>482.8372694920738</v>
      </c>
      <c r="D181" s="40"/>
      <c r="E181" s="40"/>
      <c r="F181" s="40">
        <v>0</v>
      </c>
      <c r="G181" s="204"/>
    </row>
    <row r="182" spans="1:7">
      <c r="A182" s="212" t="s">
        <v>156</v>
      </c>
      <c r="B182" s="204">
        <v>221.5</v>
      </c>
      <c r="C182" s="40">
        <v>486.07246845681016</v>
      </c>
      <c r="D182" s="40"/>
      <c r="E182" s="40"/>
      <c r="F182" s="40">
        <v>0</v>
      </c>
      <c r="G182" s="204"/>
    </row>
    <row r="183" spans="1:7">
      <c r="A183" s="212" t="s">
        <v>156</v>
      </c>
      <c r="B183" s="204">
        <v>222.5</v>
      </c>
      <c r="C183" s="40">
        <v>489.30766742154645</v>
      </c>
      <c r="D183" s="40"/>
      <c r="E183" s="40"/>
      <c r="F183" s="40">
        <v>0</v>
      </c>
      <c r="G183" s="204"/>
    </row>
    <row r="184" spans="1:7">
      <c r="A184" s="212" t="s">
        <v>156</v>
      </c>
      <c r="B184" s="204">
        <v>223.5</v>
      </c>
      <c r="C184" s="40">
        <v>492.54286638628281</v>
      </c>
      <c r="D184" s="40"/>
      <c r="E184" s="40"/>
      <c r="F184" s="40">
        <v>0</v>
      </c>
      <c r="G184" s="204"/>
    </row>
    <row r="185" spans="1:7">
      <c r="A185" s="212" t="s">
        <v>156</v>
      </c>
      <c r="B185" s="204">
        <v>224.5</v>
      </c>
      <c r="C185" s="40">
        <v>495.77806535101911</v>
      </c>
      <c r="D185" s="40"/>
      <c r="E185" s="40"/>
      <c r="F185" s="40">
        <v>0</v>
      </c>
      <c r="G185" s="204"/>
    </row>
    <row r="186" spans="1:7">
      <c r="A186" s="212" t="s">
        <v>156</v>
      </c>
      <c r="B186" s="204">
        <v>225.5</v>
      </c>
      <c r="C186" s="40">
        <v>499.01326431575546</v>
      </c>
      <c r="D186" s="40"/>
      <c r="E186" s="40"/>
      <c r="F186" s="40">
        <v>0</v>
      </c>
      <c r="G186" s="204"/>
    </row>
    <row r="187" spans="1:7">
      <c r="A187" s="212" t="s">
        <v>156</v>
      </c>
      <c r="B187" s="204">
        <v>226.5</v>
      </c>
      <c r="C187" s="40">
        <v>502.24846328049176</v>
      </c>
      <c r="D187" s="40"/>
      <c r="E187" s="40"/>
      <c r="F187" s="40">
        <v>0</v>
      </c>
      <c r="G187" s="204"/>
    </row>
    <row r="188" spans="1:7">
      <c r="A188" s="212" t="s">
        <v>156</v>
      </c>
      <c r="B188" s="204">
        <v>227.5</v>
      </c>
      <c r="C188" s="40">
        <v>505.48366224522812</v>
      </c>
      <c r="D188" s="40"/>
      <c r="E188" s="40"/>
      <c r="F188" s="40">
        <v>0</v>
      </c>
      <c r="G188" s="204"/>
    </row>
    <row r="189" spans="1:7">
      <c r="A189" s="212" t="s">
        <v>156</v>
      </c>
      <c r="B189" s="204">
        <v>228.5</v>
      </c>
      <c r="C189" s="40">
        <v>508.71886120996447</v>
      </c>
      <c r="D189" s="40"/>
      <c r="E189" s="40"/>
      <c r="F189" s="40">
        <v>0.5617977528089888</v>
      </c>
      <c r="G189" s="204"/>
    </row>
    <row r="190" spans="1:7">
      <c r="A190" s="212" t="s">
        <v>156</v>
      </c>
      <c r="B190" s="204">
        <v>229.5</v>
      </c>
      <c r="C190" s="40">
        <v>511.95406017470077</v>
      </c>
      <c r="D190" s="40"/>
      <c r="E190" s="40"/>
      <c r="F190" s="40">
        <v>0</v>
      </c>
      <c r="G190" s="204"/>
    </row>
    <row r="191" spans="1:7">
      <c r="A191" s="212" t="s">
        <v>156</v>
      </c>
      <c r="B191" s="204">
        <v>230.5</v>
      </c>
      <c r="C191" s="40">
        <v>515.18925913943713</v>
      </c>
      <c r="D191" s="40"/>
      <c r="E191" s="40"/>
      <c r="F191" s="40">
        <v>0</v>
      </c>
      <c r="G191" s="204"/>
    </row>
    <row r="192" spans="1:7">
      <c r="A192" s="212" t="s">
        <v>156</v>
      </c>
      <c r="B192" s="204">
        <v>231.5</v>
      </c>
      <c r="C192" s="40">
        <v>518.42445810417348</v>
      </c>
      <c r="D192" s="40"/>
      <c r="E192" s="40"/>
      <c r="F192" s="40">
        <v>0</v>
      </c>
      <c r="G192" s="204"/>
    </row>
    <row r="193" spans="1:7">
      <c r="A193" s="212" t="s">
        <v>156</v>
      </c>
      <c r="B193" s="204">
        <v>232.5</v>
      </c>
      <c r="C193" s="40">
        <v>521.65965706890972</v>
      </c>
      <c r="D193" s="40"/>
      <c r="E193" s="40"/>
      <c r="F193" s="40">
        <v>0</v>
      </c>
      <c r="G193" s="204"/>
    </row>
    <row r="194" spans="1:7">
      <c r="A194" s="212" t="s">
        <v>156</v>
      </c>
      <c r="B194" s="204">
        <v>233.5</v>
      </c>
      <c r="C194" s="40">
        <v>524.89485603364608</v>
      </c>
      <c r="D194" s="40"/>
      <c r="E194" s="40"/>
      <c r="F194" s="40">
        <v>0</v>
      </c>
      <c r="G194" s="204"/>
    </row>
    <row r="195" spans="1:7">
      <c r="A195" s="212" t="s">
        <v>156</v>
      </c>
      <c r="B195" s="204">
        <v>235</v>
      </c>
      <c r="C195" s="40">
        <f>2.4264*(B195)-41.669</f>
        <v>528.53500000000008</v>
      </c>
      <c r="D195" s="40"/>
      <c r="E195" s="40"/>
      <c r="F195" s="40">
        <v>0</v>
      </c>
      <c r="G195" s="204"/>
    </row>
    <row r="196" spans="1:7">
      <c r="A196" s="212" t="s">
        <v>156</v>
      </c>
      <c r="B196" s="204">
        <v>238</v>
      </c>
      <c r="C196" s="40">
        <f>3.2352*(B196)-232.14</f>
        <v>537.83759999999995</v>
      </c>
      <c r="D196" s="40"/>
      <c r="E196" s="40"/>
      <c r="F196" s="40">
        <v>0</v>
      </c>
      <c r="G196" s="204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0"/>
  <sheetViews>
    <sheetView zoomScaleNormal="100" workbookViewId="0"/>
  </sheetViews>
  <sheetFormatPr defaultColWidth="11.19921875" defaultRowHeight="15.6"/>
  <cols>
    <col min="1" max="1" width="17" style="56" customWidth="1"/>
    <col min="2" max="6" width="10.796875" style="56"/>
    <col min="7" max="7" width="10.796875" style="57"/>
    <col min="8" max="8" width="10.796875" style="148"/>
    <col min="9" max="9" width="10.796875" style="167"/>
    <col min="10" max="243" width="10.796875" style="56"/>
    <col min="244" max="259" width="6" style="56" customWidth="1"/>
    <col min="260" max="499" width="10.796875" style="56"/>
    <col min="500" max="515" width="6" style="56" customWidth="1"/>
    <col min="516" max="755" width="10.796875" style="56"/>
    <col min="756" max="771" width="6" style="56" customWidth="1"/>
    <col min="772" max="1011" width="10.796875" style="56"/>
    <col min="1012" max="1027" width="6" style="56" customWidth="1"/>
    <col min="1028" max="1267" width="10.796875" style="56"/>
    <col min="1268" max="1283" width="6" style="56" customWidth="1"/>
    <col min="1284" max="1523" width="10.796875" style="56"/>
    <col min="1524" max="1539" width="6" style="56" customWidth="1"/>
    <col min="1540" max="1779" width="10.796875" style="56"/>
    <col min="1780" max="1795" width="6" style="56" customWidth="1"/>
    <col min="1796" max="2035" width="10.796875" style="56"/>
    <col min="2036" max="2051" width="6" style="56" customWidth="1"/>
    <col min="2052" max="2291" width="10.796875" style="56"/>
    <col min="2292" max="2307" width="6" style="56" customWidth="1"/>
    <col min="2308" max="2547" width="10.796875" style="56"/>
    <col min="2548" max="2563" width="6" style="56" customWidth="1"/>
    <col min="2564" max="2803" width="10.796875" style="56"/>
    <col min="2804" max="2819" width="6" style="56" customWidth="1"/>
    <col min="2820" max="3059" width="10.796875" style="56"/>
    <col min="3060" max="3075" width="6" style="56" customWidth="1"/>
    <col min="3076" max="3315" width="10.796875" style="56"/>
    <col min="3316" max="3331" width="6" style="56" customWidth="1"/>
    <col min="3332" max="3571" width="10.796875" style="56"/>
    <col min="3572" max="3587" width="6" style="56" customWidth="1"/>
    <col min="3588" max="3827" width="10.796875" style="56"/>
    <col min="3828" max="3843" width="6" style="56" customWidth="1"/>
    <col min="3844" max="4083" width="10.796875" style="56"/>
    <col min="4084" max="4099" width="6" style="56" customWidth="1"/>
    <col min="4100" max="4339" width="10.796875" style="56"/>
    <col min="4340" max="4355" width="6" style="56" customWidth="1"/>
    <col min="4356" max="4595" width="10.796875" style="56"/>
    <col min="4596" max="4611" width="6" style="56" customWidth="1"/>
    <col min="4612" max="4851" width="10.796875" style="56"/>
    <col min="4852" max="4867" width="6" style="56" customWidth="1"/>
    <col min="4868" max="5107" width="10.796875" style="56"/>
    <col min="5108" max="5123" width="6" style="56" customWidth="1"/>
    <col min="5124" max="5363" width="10.796875" style="56"/>
    <col min="5364" max="5379" width="6" style="56" customWidth="1"/>
    <col min="5380" max="5619" width="10.796875" style="56"/>
    <col min="5620" max="5635" width="6" style="56" customWidth="1"/>
    <col min="5636" max="5875" width="10.796875" style="56"/>
    <col min="5876" max="5891" width="6" style="56" customWidth="1"/>
    <col min="5892" max="6131" width="10.796875" style="56"/>
    <col min="6132" max="6147" width="6" style="56" customWidth="1"/>
    <col min="6148" max="6387" width="10.796875" style="56"/>
    <col min="6388" max="6403" width="6" style="56" customWidth="1"/>
    <col min="6404" max="6643" width="10.796875" style="56"/>
    <col min="6644" max="6659" width="6" style="56" customWidth="1"/>
    <col min="6660" max="6899" width="10.796875" style="56"/>
    <col min="6900" max="6915" width="6" style="56" customWidth="1"/>
    <col min="6916" max="7155" width="10.796875" style="56"/>
    <col min="7156" max="7171" width="6" style="56" customWidth="1"/>
    <col min="7172" max="7411" width="10.796875" style="56"/>
    <col min="7412" max="7427" width="6" style="56" customWidth="1"/>
    <col min="7428" max="7667" width="10.796875" style="56"/>
    <col min="7668" max="7683" width="6" style="56" customWidth="1"/>
    <col min="7684" max="7923" width="10.796875" style="56"/>
    <col min="7924" max="7939" width="6" style="56" customWidth="1"/>
    <col min="7940" max="8179" width="10.796875" style="56"/>
    <col min="8180" max="8195" width="6" style="56" customWidth="1"/>
    <col min="8196" max="8435" width="10.796875" style="56"/>
    <col min="8436" max="8451" width="6" style="56" customWidth="1"/>
    <col min="8452" max="8691" width="10.796875" style="56"/>
    <col min="8692" max="8707" width="6" style="56" customWidth="1"/>
    <col min="8708" max="8947" width="10.796875" style="56"/>
    <col min="8948" max="8963" width="6" style="56" customWidth="1"/>
    <col min="8964" max="9203" width="10.796875" style="56"/>
    <col min="9204" max="9219" width="6" style="56" customWidth="1"/>
    <col min="9220" max="9459" width="10.796875" style="56"/>
    <col min="9460" max="9475" width="6" style="56" customWidth="1"/>
    <col min="9476" max="9715" width="10.796875" style="56"/>
    <col min="9716" max="9731" width="6" style="56" customWidth="1"/>
    <col min="9732" max="9971" width="10.796875" style="56"/>
    <col min="9972" max="9987" width="6" style="56" customWidth="1"/>
    <col min="9988" max="10227" width="10.796875" style="56"/>
    <col min="10228" max="10243" width="6" style="56" customWidth="1"/>
    <col min="10244" max="10483" width="10.796875" style="56"/>
    <col min="10484" max="10499" width="6" style="56" customWidth="1"/>
    <col min="10500" max="10739" width="10.796875" style="56"/>
    <col min="10740" max="10755" width="6" style="56" customWidth="1"/>
    <col min="10756" max="10995" width="10.796875" style="56"/>
    <col min="10996" max="11011" width="6" style="56" customWidth="1"/>
    <col min="11012" max="11251" width="10.796875" style="56"/>
    <col min="11252" max="11267" width="6" style="56" customWidth="1"/>
    <col min="11268" max="11507" width="10.796875" style="56"/>
    <col min="11508" max="11523" width="6" style="56" customWidth="1"/>
    <col min="11524" max="11763" width="10.796875" style="56"/>
    <col min="11764" max="11779" width="6" style="56" customWidth="1"/>
    <col min="11780" max="12019" width="10.796875" style="56"/>
    <col min="12020" max="12035" width="6" style="56" customWidth="1"/>
    <col min="12036" max="12275" width="10.796875" style="56"/>
    <col min="12276" max="12291" width="6" style="56" customWidth="1"/>
    <col min="12292" max="12531" width="10.796875" style="56"/>
    <col min="12532" max="12547" width="6" style="56" customWidth="1"/>
    <col min="12548" max="12787" width="10.796875" style="56"/>
    <col min="12788" max="12803" width="6" style="56" customWidth="1"/>
    <col min="12804" max="13043" width="10.796875" style="56"/>
    <col min="13044" max="13059" width="6" style="56" customWidth="1"/>
    <col min="13060" max="13299" width="10.796875" style="56"/>
    <col min="13300" max="13315" width="6" style="56" customWidth="1"/>
    <col min="13316" max="13555" width="10.796875" style="56"/>
    <col min="13556" max="13571" width="6" style="56" customWidth="1"/>
    <col min="13572" max="13811" width="10.796875" style="56"/>
    <col min="13812" max="13827" width="6" style="56" customWidth="1"/>
    <col min="13828" max="14067" width="10.796875" style="56"/>
    <col min="14068" max="14083" width="6" style="56" customWidth="1"/>
    <col min="14084" max="14323" width="10.796875" style="56"/>
    <col min="14324" max="14339" width="6" style="56" customWidth="1"/>
    <col min="14340" max="14579" width="10.796875" style="56"/>
    <col min="14580" max="14595" width="6" style="56" customWidth="1"/>
    <col min="14596" max="14835" width="10.796875" style="56"/>
    <col min="14836" max="14851" width="6" style="56" customWidth="1"/>
    <col min="14852" max="15091" width="10.796875" style="56"/>
    <col min="15092" max="15107" width="6" style="56" customWidth="1"/>
    <col min="15108" max="15347" width="10.796875" style="56"/>
    <col min="15348" max="15363" width="6" style="56" customWidth="1"/>
    <col min="15364" max="15603" width="10.796875" style="56"/>
    <col min="15604" max="15619" width="6" style="56" customWidth="1"/>
    <col min="15620" max="15859" width="10.796875" style="56"/>
    <col min="15860" max="15875" width="6" style="56" customWidth="1"/>
    <col min="15876" max="16115" width="10.796875" style="56"/>
    <col min="16116" max="16131" width="6" style="56" customWidth="1"/>
    <col min="16132" max="16384" width="10.796875" style="56"/>
  </cols>
  <sheetData>
    <row r="1" spans="1:9" ht="90.6">
      <c r="A1" s="56" t="s">
        <v>0</v>
      </c>
      <c r="B1" s="53" t="s">
        <v>157</v>
      </c>
      <c r="C1" s="53" t="s">
        <v>158</v>
      </c>
      <c r="D1" s="53" t="s">
        <v>159</v>
      </c>
      <c r="E1" s="53" t="s">
        <v>221</v>
      </c>
      <c r="F1" s="53" t="s">
        <v>146</v>
      </c>
      <c r="G1" s="54" t="s">
        <v>170</v>
      </c>
      <c r="H1" s="53" t="s">
        <v>160</v>
      </c>
      <c r="I1" s="53" t="s">
        <v>204</v>
      </c>
    </row>
    <row r="2" spans="1:9">
      <c r="A2" s="56" t="s">
        <v>183</v>
      </c>
      <c r="B2" s="55">
        <v>0</v>
      </c>
      <c r="C2" s="55">
        <v>1.9</v>
      </c>
      <c r="D2" s="55">
        <v>0.95</v>
      </c>
      <c r="E2" s="56">
        <v>1.6754850088183399</v>
      </c>
      <c r="G2" s="57">
        <v>0</v>
      </c>
      <c r="H2" s="56">
        <v>74</v>
      </c>
      <c r="I2" s="167">
        <v>1</v>
      </c>
    </row>
    <row r="3" spans="1:9">
      <c r="A3" s="56" t="s">
        <v>183</v>
      </c>
      <c r="B3" s="55"/>
      <c r="C3" s="55"/>
      <c r="D3" s="55">
        <v>3</v>
      </c>
      <c r="E3" s="56">
        <v>5.2910052910052912</v>
      </c>
      <c r="G3" s="57">
        <v>0</v>
      </c>
      <c r="H3" s="56">
        <v>10</v>
      </c>
      <c r="I3" s="167">
        <v>1</v>
      </c>
    </row>
    <row r="4" spans="1:9">
      <c r="A4" s="56" t="s">
        <v>183</v>
      </c>
      <c r="B4" s="55">
        <v>3.6</v>
      </c>
      <c r="C4" s="55">
        <v>5.4</v>
      </c>
      <c r="D4" s="55">
        <v>4.5</v>
      </c>
      <c r="E4" s="56">
        <v>7.9365079365079376</v>
      </c>
      <c r="G4" s="57">
        <v>0</v>
      </c>
      <c r="H4" s="56">
        <v>17</v>
      </c>
      <c r="I4" s="167">
        <v>1</v>
      </c>
    </row>
    <row r="5" spans="1:9">
      <c r="A5" s="56" t="s">
        <v>183</v>
      </c>
      <c r="B5" s="55"/>
      <c r="C5" s="55"/>
      <c r="D5" s="55">
        <v>6</v>
      </c>
      <c r="E5" s="56">
        <v>10.582010582010582</v>
      </c>
      <c r="G5" s="57">
        <v>0</v>
      </c>
      <c r="H5" s="56">
        <v>31</v>
      </c>
      <c r="I5" s="167">
        <v>1</v>
      </c>
    </row>
    <row r="6" spans="1:9">
      <c r="A6" s="56" t="s">
        <v>183</v>
      </c>
      <c r="B6" s="55">
        <v>7.2</v>
      </c>
      <c r="C6" s="55">
        <v>9</v>
      </c>
      <c r="D6" s="55">
        <v>8.1</v>
      </c>
      <c r="E6" s="56">
        <v>14.285714285714286</v>
      </c>
      <c r="G6" s="57">
        <v>0</v>
      </c>
      <c r="H6" s="56">
        <v>7</v>
      </c>
      <c r="I6" s="167">
        <v>1</v>
      </c>
    </row>
    <row r="7" spans="1:9">
      <c r="A7" s="56" t="s">
        <v>183</v>
      </c>
      <c r="B7" s="55"/>
      <c r="C7" s="55"/>
      <c r="D7" s="55">
        <v>10</v>
      </c>
      <c r="E7" s="56">
        <v>17.636684303350972</v>
      </c>
      <c r="G7" s="57">
        <v>0</v>
      </c>
      <c r="H7" s="56">
        <v>45</v>
      </c>
      <c r="I7" s="167">
        <v>2</v>
      </c>
    </row>
    <row r="8" spans="1:9">
      <c r="A8" s="56" t="s">
        <v>183</v>
      </c>
      <c r="B8" s="55">
        <v>10.9</v>
      </c>
      <c r="C8" s="55">
        <v>12.6</v>
      </c>
      <c r="D8" s="55">
        <v>11.75</v>
      </c>
      <c r="E8" s="56">
        <v>20.723104056437393</v>
      </c>
      <c r="G8" s="57">
        <v>0</v>
      </c>
      <c r="H8" s="56">
        <v>2</v>
      </c>
      <c r="I8" s="167">
        <v>2</v>
      </c>
    </row>
    <row r="9" spans="1:9">
      <c r="A9" s="56" t="s">
        <v>183</v>
      </c>
      <c r="B9" s="55"/>
      <c r="C9" s="55"/>
      <c r="D9" s="55">
        <v>15</v>
      </c>
      <c r="E9" s="56">
        <v>26.455026455026456</v>
      </c>
      <c r="G9" s="57">
        <v>0</v>
      </c>
      <c r="H9" s="56">
        <v>55</v>
      </c>
      <c r="I9" s="167">
        <v>2</v>
      </c>
    </row>
    <row r="10" spans="1:9">
      <c r="A10" s="56" t="s">
        <v>183</v>
      </c>
      <c r="B10" s="55">
        <v>14.4</v>
      </c>
      <c r="C10" s="55">
        <v>16.3</v>
      </c>
      <c r="D10" s="55">
        <v>15.350000000000001</v>
      </c>
      <c r="E10" s="56">
        <v>27.072310405643744</v>
      </c>
      <c r="G10" s="57" t="e">
        <v>#DIV/0!</v>
      </c>
      <c r="H10" s="56">
        <v>0</v>
      </c>
      <c r="I10" s="167">
        <v>2</v>
      </c>
    </row>
    <row r="11" spans="1:9">
      <c r="A11" s="56" t="s">
        <v>183</v>
      </c>
      <c r="B11" s="55">
        <v>18.3</v>
      </c>
      <c r="C11" s="55">
        <v>20</v>
      </c>
      <c r="D11" s="55">
        <v>19.149999999999999</v>
      </c>
      <c r="E11" s="56">
        <v>33.774250440917108</v>
      </c>
      <c r="G11" s="57">
        <v>0</v>
      </c>
      <c r="H11" s="56">
        <v>1</v>
      </c>
      <c r="I11" s="167">
        <v>3</v>
      </c>
    </row>
    <row r="12" spans="1:9">
      <c r="A12" s="56" t="s">
        <v>183</v>
      </c>
      <c r="B12" s="55"/>
      <c r="C12" s="55"/>
      <c r="D12" s="55">
        <v>20</v>
      </c>
      <c r="E12" s="56">
        <v>35.273368606701943</v>
      </c>
      <c r="G12" s="57">
        <v>0</v>
      </c>
      <c r="H12" s="56">
        <v>8</v>
      </c>
      <c r="I12" s="167">
        <v>3</v>
      </c>
    </row>
    <row r="13" spans="1:9">
      <c r="A13" s="56" t="s">
        <v>183</v>
      </c>
      <c r="B13" s="55">
        <v>22</v>
      </c>
      <c r="C13" s="55">
        <v>23.7</v>
      </c>
      <c r="D13" s="55">
        <v>22.85</v>
      </c>
      <c r="E13" s="56">
        <v>40.299823633156976</v>
      </c>
      <c r="G13" s="57">
        <v>0</v>
      </c>
      <c r="H13" s="56">
        <v>2</v>
      </c>
      <c r="I13" s="167">
        <v>3</v>
      </c>
    </row>
    <row r="14" spans="1:9">
      <c r="A14" s="56" t="s">
        <v>183</v>
      </c>
      <c r="B14" s="55"/>
      <c r="C14" s="55"/>
      <c r="D14" s="55">
        <v>24</v>
      </c>
      <c r="E14" s="56">
        <v>42.328042328042329</v>
      </c>
      <c r="G14" s="57">
        <v>0</v>
      </c>
      <c r="H14" s="56">
        <v>5</v>
      </c>
      <c r="I14" s="167">
        <v>3</v>
      </c>
    </row>
    <row r="15" spans="1:9">
      <c r="A15" s="56" t="s">
        <v>183</v>
      </c>
      <c r="B15" s="55">
        <v>25.2</v>
      </c>
      <c r="C15" s="55">
        <v>27.3</v>
      </c>
      <c r="D15" s="55">
        <v>26.25</v>
      </c>
      <c r="E15" s="56">
        <v>46.296296296296298</v>
      </c>
      <c r="G15" s="57" t="e">
        <v>#DIV/0!</v>
      </c>
      <c r="H15" s="56">
        <v>0</v>
      </c>
      <c r="I15" s="167">
        <v>3</v>
      </c>
    </row>
    <row r="16" spans="1:9">
      <c r="A16" s="56" t="s">
        <v>183</v>
      </c>
      <c r="B16" s="55"/>
      <c r="C16" s="55"/>
      <c r="D16" s="55">
        <v>29.5</v>
      </c>
      <c r="E16" s="56">
        <v>52.028218694885368</v>
      </c>
      <c r="G16" s="57">
        <v>0</v>
      </c>
      <c r="H16" s="56">
        <v>17</v>
      </c>
      <c r="I16" s="167">
        <v>3</v>
      </c>
    </row>
    <row r="17" spans="1:9">
      <c r="A17" s="56" t="s">
        <v>183</v>
      </c>
      <c r="B17" s="55">
        <v>29</v>
      </c>
      <c r="C17" s="55">
        <v>30.5</v>
      </c>
      <c r="D17" s="55">
        <v>29.75</v>
      </c>
      <c r="E17" s="56">
        <v>52.46913580246914</v>
      </c>
      <c r="G17" s="57" t="e">
        <v>#DIV/0!</v>
      </c>
      <c r="H17" s="56">
        <v>0</v>
      </c>
      <c r="I17" s="167">
        <v>3</v>
      </c>
    </row>
    <row r="18" spans="1:9">
      <c r="A18" s="56" t="s">
        <v>183</v>
      </c>
      <c r="B18" s="55">
        <v>30</v>
      </c>
      <c r="C18" s="55"/>
      <c r="D18" s="55">
        <v>30</v>
      </c>
      <c r="E18" s="56">
        <v>52.910052910052912</v>
      </c>
      <c r="G18" s="57" t="e">
        <v>#DIV/0!</v>
      </c>
      <c r="H18" s="56">
        <v>0</v>
      </c>
      <c r="I18" s="167">
        <v>3</v>
      </c>
    </row>
    <row r="19" spans="1:9">
      <c r="A19" s="56" t="s">
        <v>183</v>
      </c>
      <c r="B19" s="55">
        <v>32.200000000000003</v>
      </c>
      <c r="C19" s="55">
        <v>33.9</v>
      </c>
      <c r="D19" s="55">
        <v>33.049999999999997</v>
      </c>
      <c r="E19" s="56">
        <v>58.289241622574956</v>
      </c>
      <c r="G19" s="57" t="e">
        <v>#DIV/0!</v>
      </c>
      <c r="H19" s="56">
        <v>0</v>
      </c>
      <c r="I19" s="167">
        <v>3</v>
      </c>
    </row>
    <row r="20" spans="1:9">
      <c r="A20" s="56" t="s">
        <v>183</v>
      </c>
      <c r="B20" s="55">
        <v>33.6</v>
      </c>
      <c r="C20" s="55"/>
      <c r="D20" s="55">
        <v>33.6</v>
      </c>
      <c r="E20" s="56">
        <v>59.259259259259267</v>
      </c>
      <c r="G20" s="57" t="e">
        <v>#DIV/0!</v>
      </c>
      <c r="H20" s="56">
        <v>0</v>
      </c>
      <c r="I20" s="167">
        <v>3</v>
      </c>
    </row>
    <row r="21" spans="1:9">
      <c r="A21" s="56" t="s">
        <v>183</v>
      </c>
      <c r="B21" s="55">
        <v>35</v>
      </c>
      <c r="C21" s="55"/>
      <c r="D21" s="55">
        <v>35</v>
      </c>
      <c r="E21" s="56">
        <v>59.386531986531992</v>
      </c>
      <c r="G21" s="57">
        <v>0</v>
      </c>
      <c r="H21" s="56">
        <v>14</v>
      </c>
      <c r="I21" s="167">
        <v>3</v>
      </c>
    </row>
    <row r="22" spans="1:9">
      <c r="A22" s="56" t="s">
        <v>183</v>
      </c>
      <c r="B22" s="55">
        <v>35.6</v>
      </c>
      <c r="C22" s="55">
        <v>37.299999999999997</v>
      </c>
      <c r="D22" s="55">
        <v>36.450000000000003</v>
      </c>
      <c r="E22" s="56">
        <v>59.518350168350175</v>
      </c>
      <c r="G22" s="57" t="e">
        <v>#DIV/0!</v>
      </c>
      <c r="H22" s="56">
        <v>0</v>
      </c>
      <c r="I22" s="167">
        <v>4</v>
      </c>
    </row>
    <row r="23" spans="1:9">
      <c r="A23" s="56" t="s">
        <v>183</v>
      </c>
      <c r="B23" s="55">
        <v>37</v>
      </c>
      <c r="C23" s="55"/>
      <c r="D23" s="55">
        <v>37</v>
      </c>
      <c r="E23" s="56">
        <v>59.568350168350172</v>
      </c>
      <c r="G23" s="57" t="e">
        <v>#DIV/0!</v>
      </c>
      <c r="H23" s="56">
        <v>0</v>
      </c>
      <c r="I23" s="167">
        <v>4</v>
      </c>
    </row>
    <row r="24" spans="1:9">
      <c r="A24" s="56" t="s">
        <v>183</v>
      </c>
      <c r="B24" s="55">
        <v>39</v>
      </c>
      <c r="C24" s="55">
        <v>40.700000000000003</v>
      </c>
      <c r="D24" s="55">
        <v>39.85</v>
      </c>
      <c r="E24" s="56">
        <v>59.82744107744108</v>
      </c>
      <c r="G24" s="57" t="e">
        <v>#DIV/0!</v>
      </c>
      <c r="H24" s="56">
        <v>0</v>
      </c>
      <c r="I24" s="167">
        <v>4</v>
      </c>
    </row>
    <row r="25" spans="1:9">
      <c r="A25" s="56" t="s">
        <v>183</v>
      </c>
      <c r="B25" s="55">
        <v>40</v>
      </c>
      <c r="C25" s="55"/>
      <c r="D25" s="55">
        <v>40</v>
      </c>
      <c r="E25" s="56">
        <v>59.841077441077445</v>
      </c>
      <c r="G25" s="57">
        <v>0</v>
      </c>
      <c r="H25" s="56">
        <v>9</v>
      </c>
      <c r="I25" s="167">
        <v>4</v>
      </c>
    </row>
    <row r="26" spans="1:9">
      <c r="A26" s="56" t="s">
        <v>183</v>
      </c>
      <c r="B26" s="55">
        <v>40.299999999999997</v>
      </c>
      <c r="C26" s="55"/>
      <c r="D26" s="55">
        <v>40.299999999999997</v>
      </c>
      <c r="E26" s="56">
        <v>59.868350168350169</v>
      </c>
      <c r="G26" s="57" t="e">
        <v>#DIV/0!</v>
      </c>
      <c r="H26" s="56">
        <v>0</v>
      </c>
      <c r="I26" s="167">
        <v>4</v>
      </c>
    </row>
    <row r="27" spans="1:9">
      <c r="A27" s="56" t="s">
        <v>183</v>
      </c>
      <c r="B27" s="55">
        <v>43.6</v>
      </c>
      <c r="C27" s="55"/>
      <c r="D27" s="55">
        <v>43.6</v>
      </c>
      <c r="E27" s="56">
        <v>60.168350168350166</v>
      </c>
      <c r="G27" s="57" t="e">
        <v>#DIV/0!</v>
      </c>
      <c r="H27" s="56">
        <v>0</v>
      </c>
      <c r="I27" s="167">
        <v>4</v>
      </c>
    </row>
    <row r="28" spans="1:9">
      <c r="A28" s="56" t="s">
        <v>183</v>
      </c>
      <c r="B28" s="55">
        <v>45</v>
      </c>
      <c r="C28" s="55"/>
      <c r="D28" s="55">
        <v>45</v>
      </c>
      <c r="E28" s="56">
        <v>60.295622895622891</v>
      </c>
      <c r="G28" s="57">
        <v>0</v>
      </c>
      <c r="H28" s="56">
        <v>2</v>
      </c>
      <c r="I28" s="167">
        <v>4</v>
      </c>
    </row>
    <row r="29" spans="1:9">
      <c r="A29" s="56" t="s">
        <v>183</v>
      </c>
      <c r="B29" s="55">
        <v>47</v>
      </c>
      <c r="C29" s="55"/>
      <c r="D29" s="55">
        <v>47</v>
      </c>
      <c r="E29" s="56">
        <v>60.477441077441071</v>
      </c>
      <c r="G29" s="57" t="e">
        <v>#DIV/0!</v>
      </c>
      <c r="H29" s="56">
        <v>0</v>
      </c>
      <c r="I29" s="167">
        <v>4</v>
      </c>
    </row>
    <row r="30" spans="1:9">
      <c r="A30" s="56" t="s">
        <v>183</v>
      </c>
      <c r="B30" s="55">
        <v>50</v>
      </c>
      <c r="C30" s="55"/>
      <c r="D30" s="55">
        <v>50</v>
      </c>
      <c r="E30" s="56">
        <v>60.750168350168344</v>
      </c>
      <c r="G30" s="57" t="e">
        <v>#DIV/0!</v>
      </c>
      <c r="H30" s="56">
        <v>0</v>
      </c>
      <c r="I30" s="167">
        <v>4</v>
      </c>
    </row>
    <row r="31" spans="1:9">
      <c r="A31" s="56" t="s">
        <v>183</v>
      </c>
      <c r="B31" s="55">
        <v>50.2</v>
      </c>
      <c r="C31" s="55"/>
      <c r="D31" s="55">
        <v>50.2</v>
      </c>
      <c r="E31" s="56">
        <v>60.76835016835016</v>
      </c>
      <c r="G31" s="57" t="e">
        <v>#DIV/0!</v>
      </c>
      <c r="H31" s="56">
        <v>0</v>
      </c>
      <c r="I31" s="167">
        <v>4</v>
      </c>
    </row>
    <row r="32" spans="1:9">
      <c r="A32" s="56" t="s">
        <v>183</v>
      </c>
      <c r="B32" s="55">
        <v>53.5</v>
      </c>
      <c r="C32" s="55"/>
      <c r="D32" s="55">
        <v>53.5</v>
      </c>
      <c r="E32" s="56">
        <v>61.068350168350158</v>
      </c>
      <c r="G32" s="57" t="e">
        <v>#DIV/0!</v>
      </c>
      <c r="H32" s="56">
        <v>0</v>
      </c>
      <c r="I32" s="167">
        <v>4</v>
      </c>
    </row>
    <row r="33" spans="1:9">
      <c r="A33" s="56" t="s">
        <v>183</v>
      </c>
      <c r="B33" s="55">
        <v>57</v>
      </c>
      <c r="C33" s="55"/>
      <c r="D33" s="55">
        <v>57</v>
      </c>
      <c r="E33" s="56">
        <v>61.386531986531978</v>
      </c>
      <c r="G33" s="57" t="e">
        <v>#DIV/0!</v>
      </c>
      <c r="H33" s="56">
        <v>0</v>
      </c>
      <c r="I33" s="167">
        <v>4</v>
      </c>
    </row>
    <row r="34" spans="1:9">
      <c r="A34" s="56" t="s">
        <v>183</v>
      </c>
      <c r="B34" s="55">
        <v>60.3</v>
      </c>
      <c r="C34" s="55"/>
      <c r="D34" s="55">
        <v>60.3</v>
      </c>
      <c r="E34" s="56">
        <v>61.686531986531975</v>
      </c>
      <c r="G34" s="57" t="e">
        <v>#DIV/0!</v>
      </c>
      <c r="H34" s="56">
        <v>0</v>
      </c>
      <c r="I34" s="167">
        <v>4</v>
      </c>
    </row>
    <row r="35" spans="1:9">
      <c r="A35" s="56" t="s">
        <v>183</v>
      </c>
      <c r="B35" s="55">
        <v>63.9</v>
      </c>
      <c r="C35" s="55"/>
      <c r="D35" s="55">
        <v>63.9</v>
      </c>
      <c r="E35" s="56">
        <v>62.013804713804703</v>
      </c>
      <c r="G35" s="57" t="e">
        <v>#DIV/0!</v>
      </c>
      <c r="H35" s="56">
        <v>0</v>
      </c>
      <c r="I35" s="167">
        <v>4</v>
      </c>
    </row>
    <row r="36" spans="1:9">
      <c r="A36" s="56" t="s">
        <v>183</v>
      </c>
      <c r="B36" s="55">
        <v>67.400000000000006</v>
      </c>
      <c r="C36" s="55"/>
      <c r="D36" s="55">
        <v>67.400000000000006</v>
      </c>
      <c r="E36" s="56">
        <v>62.331986531986523</v>
      </c>
      <c r="G36" s="57" t="e">
        <v>#DIV/0!</v>
      </c>
      <c r="H36" s="56">
        <v>0</v>
      </c>
      <c r="I36" s="167">
        <v>4</v>
      </c>
    </row>
    <row r="37" spans="1:9">
      <c r="A37" s="56" t="s">
        <v>183</v>
      </c>
      <c r="B37" s="55">
        <v>71</v>
      </c>
      <c r="C37" s="55"/>
      <c r="D37" s="55">
        <v>71</v>
      </c>
      <c r="E37" s="56">
        <v>62.659259259259251</v>
      </c>
      <c r="G37" s="57" t="e">
        <v>#DIV/0!</v>
      </c>
      <c r="H37" s="56">
        <v>0</v>
      </c>
      <c r="I37" s="167">
        <v>4</v>
      </c>
    </row>
    <row r="38" spans="1:9">
      <c r="A38" s="56" t="s">
        <v>183</v>
      </c>
      <c r="B38" s="55">
        <v>74.2</v>
      </c>
      <c r="C38" s="55"/>
      <c r="D38" s="55">
        <v>74.2</v>
      </c>
      <c r="E38" s="56">
        <v>62.95016835016834</v>
      </c>
      <c r="G38" s="57" t="e">
        <v>#DIV/0!</v>
      </c>
      <c r="H38" s="56">
        <v>0</v>
      </c>
      <c r="I38" s="167">
        <v>4</v>
      </c>
    </row>
    <row r="39" spans="1:9">
      <c r="A39" s="56" t="s">
        <v>183</v>
      </c>
      <c r="B39" s="55">
        <v>77.7</v>
      </c>
      <c r="C39" s="55"/>
      <c r="D39" s="55">
        <v>77.7</v>
      </c>
      <c r="E39" s="56">
        <v>63.26835016835016</v>
      </c>
      <c r="G39" s="57" t="e">
        <v>#DIV/0!</v>
      </c>
      <c r="H39" s="56">
        <v>0</v>
      </c>
      <c r="I39" s="167">
        <v>4</v>
      </c>
    </row>
    <row r="40" spans="1:9">
      <c r="A40" s="56" t="s">
        <v>183</v>
      </c>
      <c r="B40" s="55">
        <v>81</v>
      </c>
      <c r="C40" s="55"/>
      <c r="D40" s="55">
        <v>81</v>
      </c>
      <c r="E40" s="56">
        <v>63.568350168350158</v>
      </c>
      <c r="G40" s="57" t="e">
        <v>#DIV/0!</v>
      </c>
      <c r="H40" s="56">
        <v>0</v>
      </c>
      <c r="I40" s="167">
        <v>4</v>
      </c>
    </row>
    <row r="41" spans="1:9">
      <c r="A41" s="56" t="s">
        <v>183</v>
      </c>
      <c r="B41" s="55">
        <v>84.5</v>
      </c>
      <c r="C41" s="55"/>
      <c r="D41" s="55">
        <v>84.5</v>
      </c>
      <c r="E41" s="56">
        <v>63.886531986531978</v>
      </c>
      <c r="G41" s="57" t="e">
        <v>#DIV/0!</v>
      </c>
      <c r="H41" s="56">
        <v>0</v>
      </c>
      <c r="I41" s="167">
        <v>4</v>
      </c>
    </row>
    <row r="42" spans="1:9">
      <c r="A42" s="56" t="s">
        <v>183</v>
      </c>
      <c r="B42" s="55">
        <v>87.8</v>
      </c>
      <c r="C42" s="55"/>
      <c r="D42" s="55">
        <v>87.8</v>
      </c>
      <c r="E42" s="56">
        <v>64.186531986531975</v>
      </c>
      <c r="G42" s="57" t="e">
        <v>#DIV/0!</v>
      </c>
      <c r="H42" s="56">
        <v>0</v>
      </c>
      <c r="I42" s="167">
        <v>4</v>
      </c>
    </row>
    <row r="43" spans="1:9">
      <c r="A43" s="56" t="s">
        <v>183</v>
      </c>
      <c r="B43" s="55">
        <v>91.4</v>
      </c>
      <c r="C43" s="55"/>
      <c r="D43" s="55">
        <v>91.4</v>
      </c>
      <c r="E43" s="56">
        <v>64.513804713804703</v>
      </c>
      <c r="G43" s="57" t="e">
        <v>#DIV/0!</v>
      </c>
      <c r="H43" s="56">
        <v>0</v>
      </c>
      <c r="I43" s="167">
        <v>4</v>
      </c>
    </row>
    <row r="44" spans="1:9">
      <c r="A44" s="56" t="s">
        <v>183</v>
      </c>
      <c r="B44" s="55">
        <v>94.6</v>
      </c>
      <c r="C44" s="55"/>
      <c r="D44" s="55">
        <v>94.6</v>
      </c>
      <c r="E44" s="56">
        <v>64.804713804713799</v>
      </c>
      <c r="G44" s="57" t="e">
        <v>#DIV/0!</v>
      </c>
      <c r="H44" s="56">
        <v>0</v>
      </c>
      <c r="I44" s="167">
        <v>4</v>
      </c>
    </row>
    <row r="45" spans="1:9">
      <c r="A45" s="56" t="s">
        <v>183</v>
      </c>
      <c r="B45" s="55">
        <v>98</v>
      </c>
      <c r="C45" s="55"/>
      <c r="D45" s="55">
        <v>98</v>
      </c>
      <c r="E45" s="56">
        <v>65.113804713804711</v>
      </c>
      <c r="G45" s="57" t="e">
        <v>#DIV/0!</v>
      </c>
      <c r="H45" s="56">
        <v>0</v>
      </c>
      <c r="I45" s="167">
        <v>4</v>
      </c>
    </row>
    <row r="46" spans="1:9">
      <c r="A46" s="56" t="s">
        <v>183</v>
      </c>
      <c r="B46" s="55">
        <v>101.3</v>
      </c>
      <c r="C46" s="55"/>
      <c r="D46" s="55">
        <v>101.3</v>
      </c>
      <c r="E46" s="56">
        <v>65.413804713804709</v>
      </c>
      <c r="G46" s="57" t="e">
        <v>#DIV/0!</v>
      </c>
      <c r="H46" s="56">
        <v>0</v>
      </c>
      <c r="I46" s="167">
        <v>4</v>
      </c>
    </row>
    <row r="47" spans="1:9">
      <c r="A47" s="56" t="s">
        <v>183</v>
      </c>
      <c r="B47" s="55">
        <v>104.5</v>
      </c>
      <c r="C47" s="55"/>
      <c r="D47" s="55">
        <v>104.5</v>
      </c>
      <c r="E47" s="56">
        <v>65.704713804713805</v>
      </c>
      <c r="G47" s="57" t="e">
        <v>#DIV/0!</v>
      </c>
      <c r="H47" s="56">
        <v>0</v>
      </c>
      <c r="I47" s="167">
        <v>4</v>
      </c>
    </row>
    <row r="48" spans="1:9">
      <c r="A48" s="56" t="s">
        <v>183</v>
      </c>
      <c r="B48" s="55">
        <v>108</v>
      </c>
      <c r="C48" s="55"/>
      <c r="D48" s="55">
        <v>108</v>
      </c>
      <c r="E48" s="56">
        <v>66.022895622895618</v>
      </c>
      <c r="G48" s="57" t="e">
        <v>#DIV/0!</v>
      </c>
      <c r="H48" s="56">
        <v>0</v>
      </c>
      <c r="I48" s="167">
        <v>4</v>
      </c>
    </row>
    <row r="49" spans="1:9">
      <c r="A49" s="56" t="s">
        <v>183</v>
      </c>
      <c r="B49" s="55">
        <v>111.3</v>
      </c>
      <c r="C49" s="55"/>
      <c r="D49" s="55">
        <v>111.3</v>
      </c>
      <c r="E49" s="56">
        <v>66.322895622895615</v>
      </c>
      <c r="G49" s="57" t="e">
        <v>#DIV/0!</v>
      </c>
      <c r="H49" s="56">
        <v>0</v>
      </c>
      <c r="I49" s="167">
        <v>4</v>
      </c>
    </row>
    <row r="50" spans="1:9">
      <c r="A50" s="56" t="s">
        <v>183</v>
      </c>
      <c r="B50" s="55">
        <v>114.2</v>
      </c>
      <c r="C50" s="55"/>
      <c r="D50" s="55">
        <v>114.2</v>
      </c>
      <c r="E50" s="56">
        <v>66.58653198653198</v>
      </c>
      <c r="G50" s="57" t="e">
        <v>#DIV/0!</v>
      </c>
      <c r="H50" s="56">
        <v>0</v>
      </c>
      <c r="I50" s="167">
        <v>4</v>
      </c>
    </row>
    <row r="51" spans="1:9">
      <c r="A51" s="56" t="s">
        <v>183</v>
      </c>
      <c r="B51" s="55">
        <v>117.4</v>
      </c>
      <c r="C51" s="55"/>
      <c r="D51" s="55">
        <v>117.4</v>
      </c>
      <c r="E51" s="56">
        <v>66.877441077441077</v>
      </c>
      <c r="G51" s="57" t="e">
        <v>#DIV/0!</v>
      </c>
      <c r="H51" s="56">
        <v>0</v>
      </c>
      <c r="I51" s="167">
        <v>4</v>
      </c>
    </row>
    <row r="52" spans="1:9">
      <c r="A52" s="56" t="s">
        <v>183</v>
      </c>
      <c r="B52" s="55">
        <v>120</v>
      </c>
      <c r="C52" s="55"/>
      <c r="D52" s="55">
        <v>120</v>
      </c>
      <c r="E52" s="56">
        <v>67.113804713804711</v>
      </c>
      <c r="G52" s="57" t="e">
        <v>#DIV/0!</v>
      </c>
      <c r="H52" s="56">
        <v>0</v>
      </c>
      <c r="I52" s="167">
        <v>4</v>
      </c>
    </row>
    <row r="53" spans="1:9">
      <c r="A53" s="56" t="s">
        <v>183</v>
      </c>
      <c r="B53" s="55">
        <v>123.2</v>
      </c>
      <c r="C53" s="55"/>
      <c r="D53" s="55">
        <v>123.2</v>
      </c>
      <c r="E53" s="56">
        <v>67.404713804713808</v>
      </c>
      <c r="G53" s="57" t="e">
        <v>#DIV/0!</v>
      </c>
      <c r="H53" s="56">
        <v>0</v>
      </c>
      <c r="I53" s="167">
        <v>4</v>
      </c>
    </row>
    <row r="54" spans="1:9">
      <c r="A54" s="56" t="s">
        <v>183</v>
      </c>
      <c r="B54" s="55">
        <v>126.8</v>
      </c>
      <c r="C54" s="55"/>
      <c r="D54" s="55">
        <v>126.8</v>
      </c>
      <c r="E54" s="56">
        <v>67.731986531986536</v>
      </c>
      <c r="G54" s="57" t="e">
        <v>#DIV/0!</v>
      </c>
      <c r="H54" s="56">
        <v>0</v>
      </c>
      <c r="I54" s="167">
        <v>4</v>
      </c>
    </row>
    <row r="55" spans="1:9">
      <c r="A55" s="56" t="s">
        <v>183</v>
      </c>
      <c r="B55" s="55">
        <v>130.1</v>
      </c>
      <c r="C55" s="55"/>
      <c r="D55" s="55">
        <v>130.1</v>
      </c>
      <c r="E55" s="56">
        <v>68.031986531986533</v>
      </c>
      <c r="G55" s="57" t="e">
        <v>#DIV/0!</v>
      </c>
      <c r="H55" s="56">
        <v>0</v>
      </c>
      <c r="I55" s="167">
        <v>4</v>
      </c>
    </row>
    <row r="56" spans="1:9">
      <c r="A56" s="56" t="s">
        <v>183</v>
      </c>
      <c r="B56" s="55">
        <v>134</v>
      </c>
      <c r="C56" s="55">
        <v>135.4</v>
      </c>
      <c r="D56" s="55">
        <v>134.69999999999999</v>
      </c>
      <c r="E56" s="56">
        <v>68.450168350168354</v>
      </c>
      <c r="G56" s="57" t="e">
        <v>#DIV/0!</v>
      </c>
      <c r="H56" s="56">
        <v>0</v>
      </c>
      <c r="I56" s="167">
        <v>4</v>
      </c>
    </row>
    <row r="57" spans="1:9">
      <c r="A57" s="56" t="s">
        <v>183</v>
      </c>
      <c r="B57" s="55">
        <v>137.1</v>
      </c>
      <c r="C57" s="55"/>
      <c r="D57" s="55">
        <v>137.1</v>
      </c>
      <c r="E57" s="56">
        <v>68.668350168350173</v>
      </c>
      <c r="G57" s="57" t="e">
        <v>#DIV/0!</v>
      </c>
      <c r="H57" s="56">
        <v>0</v>
      </c>
      <c r="I57" s="167">
        <v>4</v>
      </c>
    </row>
    <row r="58" spans="1:9">
      <c r="A58" s="56" t="s">
        <v>183</v>
      </c>
      <c r="B58" s="55">
        <v>140.80000000000001</v>
      </c>
      <c r="C58" s="55"/>
      <c r="D58" s="55">
        <v>140.80000000000001</v>
      </c>
      <c r="E58" s="56">
        <v>69.004713804713816</v>
      </c>
      <c r="G58" s="57" t="e">
        <v>#DIV/0!</v>
      </c>
      <c r="H58" s="56">
        <v>0</v>
      </c>
      <c r="I58" s="167">
        <v>4</v>
      </c>
    </row>
    <row r="59" spans="1:9">
      <c r="A59" s="56" t="s">
        <v>183</v>
      </c>
      <c r="B59" s="55">
        <v>144.30000000000001</v>
      </c>
      <c r="C59" s="55"/>
      <c r="D59" s="55">
        <v>144.30000000000001</v>
      </c>
      <c r="E59" s="56">
        <v>69.322895622895629</v>
      </c>
      <c r="G59" s="57" t="e">
        <v>#DIV/0!</v>
      </c>
      <c r="H59" s="56">
        <v>0</v>
      </c>
      <c r="I59" s="167">
        <v>4</v>
      </c>
    </row>
    <row r="60" spans="1:9">
      <c r="A60" s="56" t="s">
        <v>183</v>
      </c>
      <c r="B60" s="55">
        <v>148.1</v>
      </c>
      <c r="C60" s="55"/>
      <c r="D60" s="55">
        <v>148.1</v>
      </c>
      <c r="E60" s="56">
        <v>69.668350168350173</v>
      </c>
      <c r="G60" s="57" t="e">
        <v>#DIV/0!</v>
      </c>
      <c r="H60" s="56">
        <v>0</v>
      </c>
      <c r="I60" s="167">
        <v>4</v>
      </c>
    </row>
    <row r="61" spans="1:9">
      <c r="A61" s="56" t="s">
        <v>183</v>
      </c>
      <c r="B61" s="55">
        <v>151.6</v>
      </c>
      <c r="C61" s="55"/>
      <c r="D61" s="55">
        <v>151.6</v>
      </c>
      <c r="E61" s="56">
        <v>69.986531986531986</v>
      </c>
      <c r="G61" s="57" t="e">
        <v>#DIV/0!</v>
      </c>
      <c r="H61" s="56">
        <v>0</v>
      </c>
      <c r="I61" s="167">
        <v>4</v>
      </c>
    </row>
    <row r="62" spans="1:9">
      <c r="A62" s="56" t="s">
        <v>183</v>
      </c>
      <c r="B62" s="55">
        <v>155.19999999999999</v>
      </c>
      <c r="C62" s="55"/>
      <c r="D62" s="55">
        <v>155.19999999999999</v>
      </c>
      <c r="E62" s="56">
        <v>70.313804713804714</v>
      </c>
      <c r="G62" s="57" t="e">
        <v>#DIV/0!</v>
      </c>
      <c r="H62" s="56">
        <v>0</v>
      </c>
      <c r="I62" s="167">
        <v>4</v>
      </c>
    </row>
    <row r="63" spans="1:9">
      <c r="A63" s="56" t="s">
        <v>183</v>
      </c>
      <c r="B63" s="55">
        <v>158.5</v>
      </c>
      <c r="C63" s="55"/>
      <c r="D63" s="55">
        <v>158.5</v>
      </c>
      <c r="E63" s="56">
        <v>70.613804713804711</v>
      </c>
      <c r="G63" s="57" t="e">
        <v>#DIV/0!</v>
      </c>
      <c r="H63" s="56">
        <v>0</v>
      </c>
      <c r="I63" s="167">
        <v>4</v>
      </c>
    </row>
    <row r="64" spans="1:9">
      <c r="A64" s="56" t="s">
        <v>183</v>
      </c>
      <c r="B64" s="55">
        <v>161.5</v>
      </c>
      <c r="C64" s="55"/>
      <c r="D64" s="55">
        <v>161.5</v>
      </c>
      <c r="E64" s="56">
        <v>70.886531986531978</v>
      </c>
      <c r="G64" s="57" t="e">
        <v>#DIV/0!</v>
      </c>
      <c r="H64" s="56">
        <v>0</v>
      </c>
      <c r="I64" s="167">
        <v>4</v>
      </c>
    </row>
    <row r="65" spans="1:9">
      <c r="A65" s="56" t="s">
        <v>183</v>
      </c>
      <c r="B65" s="55">
        <v>163</v>
      </c>
      <c r="C65" s="55">
        <v>164.6</v>
      </c>
      <c r="D65" s="55">
        <v>163.80000000000001</v>
      </c>
      <c r="E65" s="56">
        <v>71</v>
      </c>
      <c r="G65" s="57" t="e">
        <v>#DIV/0!</v>
      </c>
      <c r="H65" s="56">
        <v>0</v>
      </c>
      <c r="I65" s="167">
        <v>4</v>
      </c>
    </row>
    <row r="66" spans="1:9">
      <c r="A66" s="56" t="s">
        <v>183</v>
      </c>
      <c r="B66" s="55"/>
      <c r="C66" s="55"/>
      <c r="D66" s="55">
        <v>165</v>
      </c>
      <c r="E66" s="56">
        <v>71.563380281690129</v>
      </c>
      <c r="F66" s="56">
        <v>7</v>
      </c>
      <c r="G66" s="57">
        <v>29.166666666666668</v>
      </c>
      <c r="H66" s="56">
        <v>24</v>
      </c>
      <c r="I66" s="167" t="s">
        <v>148</v>
      </c>
    </row>
    <row r="67" spans="1:9">
      <c r="A67" s="56" t="s">
        <v>183</v>
      </c>
      <c r="B67" s="55">
        <v>164.6</v>
      </c>
      <c r="C67" s="55">
        <v>166.3</v>
      </c>
      <c r="D67" s="55">
        <v>165.45</v>
      </c>
      <c r="E67" s="56">
        <v>71.774647887323923</v>
      </c>
      <c r="F67" s="56">
        <v>1</v>
      </c>
      <c r="G67" s="57">
        <v>5.2631578947368416</v>
      </c>
      <c r="H67" s="56">
        <v>19</v>
      </c>
      <c r="I67" s="167" t="s">
        <v>148</v>
      </c>
    </row>
    <row r="68" spans="1:9">
      <c r="A68" s="56" t="s">
        <v>183</v>
      </c>
      <c r="B68" s="55">
        <v>167.8</v>
      </c>
      <c r="C68" s="55"/>
      <c r="D68" s="55">
        <v>167.8</v>
      </c>
      <c r="E68" s="56">
        <v>72.877934272300465</v>
      </c>
      <c r="F68" s="56">
        <v>13</v>
      </c>
      <c r="G68" s="57">
        <v>33.333333333333329</v>
      </c>
      <c r="H68" s="56">
        <v>39</v>
      </c>
      <c r="I68" s="167" t="s">
        <v>148</v>
      </c>
    </row>
    <row r="69" spans="1:9">
      <c r="A69" s="56" t="s">
        <v>183</v>
      </c>
      <c r="B69" s="55"/>
      <c r="C69" s="55"/>
      <c r="D69" s="55">
        <v>170</v>
      </c>
      <c r="E69" s="56">
        <v>73.910798122065714</v>
      </c>
      <c r="F69" s="56">
        <v>18</v>
      </c>
      <c r="G69" s="57">
        <v>46.153846153846153</v>
      </c>
      <c r="H69" s="56">
        <v>39</v>
      </c>
      <c r="I69" s="167" t="s">
        <v>148</v>
      </c>
    </row>
    <row r="70" spans="1:9">
      <c r="A70" s="56" t="s">
        <v>183</v>
      </c>
      <c r="B70" s="55">
        <v>171</v>
      </c>
      <c r="C70" s="55">
        <v>172.6</v>
      </c>
      <c r="D70" s="55">
        <v>171.8</v>
      </c>
      <c r="E70" s="56">
        <v>74.755868544600929</v>
      </c>
      <c r="F70" s="56">
        <v>8</v>
      </c>
      <c r="G70" s="57">
        <v>47.058823529411761</v>
      </c>
      <c r="H70" s="56">
        <v>17</v>
      </c>
      <c r="I70" s="167" t="s">
        <v>148</v>
      </c>
    </row>
    <row r="71" spans="1:9">
      <c r="A71" s="56" t="s">
        <v>183</v>
      </c>
      <c r="B71" s="55">
        <v>174.3</v>
      </c>
      <c r="C71" s="55"/>
      <c r="D71" s="55">
        <v>174.3</v>
      </c>
      <c r="E71" s="56">
        <v>75.929577464788721</v>
      </c>
      <c r="F71" s="56">
        <v>31</v>
      </c>
      <c r="G71" s="57">
        <v>38.75</v>
      </c>
      <c r="H71" s="56">
        <v>80</v>
      </c>
      <c r="I71" s="167" t="s">
        <v>148</v>
      </c>
    </row>
    <row r="72" spans="1:9">
      <c r="A72" s="56" t="s">
        <v>183</v>
      </c>
      <c r="B72" s="55"/>
      <c r="C72" s="55"/>
      <c r="D72" s="55">
        <v>175</v>
      </c>
      <c r="E72" s="56">
        <v>76.258215962441298</v>
      </c>
      <c r="F72" s="56">
        <v>38</v>
      </c>
      <c r="G72" s="57">
        <v>32.758620689655174</v>
      </c>
      <c r="H72" s="56">
        <v>116</v>
      </c>
      <c r="I72" s="167" t="s">
        <v>148</v>
      </c>
    </row>
    <row r="73" spans="1:9">
      <c r="A73" s="56" t="s">
        <v>183</v>
      </c>
      <c r="B73" s="55">
        <v>177.4</v>
      </c>
      <c r="C73" s="55">
        <v>179</v>
      </c>
      <c r="D73" s="55">
        <v>178.2</v>
      </c>
      <c r="E73" s="56">
        <v>77.760563380281667</v>
      </c>
      <c r="F73" s="56">
        <v>39</v>
      </c>
      <c r="G73" s="57">
        <v>54.166666666666664</v>
      </c>
      <c r="H73" s="56">
        <v>72</v>
      </c>
      <c r="I73" s="167" t="s">
        <v>148</v>
      </c>
    </row>
    <row r="74" spans="1:9">
      <c r="A74" s="56" t="s">
        <v>183</v>
      </c>
      <c r="B74" s="55"/>
      <c r="C74" s="55"/>
      <c r="D74" s="55">
        <v>180</v>
      </c>
      <c r="E74" s="56">
        <v>78.605633802816882</v>
      </c>
      <c r="F74" s="56">
        <v>52</v>
      </c>
      <c r="G74" s="57">
        <v>52.525252525252533</v>
      </c>
      <c r="H74" s="56">
        <v>99</v>
      </c>
      <c r="I74" s="167" t="s">
        <v>148</v>
      </c>
    </row>
    <row r="75" spans="1:9">
      <c r="A75" s="56" t="s">
        <v>183</v>
      </c>
      <c r="B75" s="55">
        <v>180.6</v>
      </c>
      <c r="C75" s="55"/>
      <c r="D75" s="55">
        <v>180.6</v>
      </c>
      <c r="E75" s="56">
        <v>78.887323943661954</v>
      </c>
      <c r="F75" s="56">
        <v>6</v>
      </c>
      <c r="G75" s="57">
        <v>23.076923076923077</v>
      </c>
      <c r="H75" s="56">
        <v>26</v>
      </c>
      <c r="I75" s="167" t="s">
        <v>148</v>
      </c>
    </row>
    <row r="76" spans="1:9">
      <c r="A76" s="56" t="s">
        <v>183</v>
      </c>
      <c r="B76" s="55">
        <v>183.9</v>
      </c>
      <c r="C76" s="55">
        <v>185.4</v>
      </c>
      <c r="D76" s="55">
        <v>184.65</v>
      </c>
      <c r="E76" s="56">
        <v>80.788732394366178</v>
      </c>
      <c r="F76" s="56">
        <v>21</v>
      </c>
      <c r="G76" s="57">
        <v>32.307692307692307</v>
      </c>
      <c r="H76" s="56">
        <v>65</v>
      </c>
      <c r="I76" s="167" t="s">
        <v>148</v>
      </c>
    </row>
    <row r="77" spans="1:9">
      <c r="A77" s="56" t="s">
        <v>183</v>
      </c>
      <c r="B77" s="55"/>
      <c r="C77" s="55"/>
      <c r="D77" s="55">
        <v>185</v>
      </c>
      <c r="E77" s="56">
        <v>80.953051643192467</v>
      </c>
      <c r="F77" s="56">
        <v>31</v>
      </c>
      <c r="G77" s="57">
        <v>31.632653061224492</v>
      </c>
      <c r="H77" s="56">
        <v>98</v>
      </c>
      <c r="I77" s="167" t="s">
        <v>148</v>
      </c>
    </row>
    <row r="78" spans="1:9">
      <c r="A78" s="56" t="s">
        <v>183</v>
      </c>
      <c r="B78" s="55">
        <v>187.1</v>
      </c>
      <c r="C78" s="55">
        <v>188.8</v>
      </c>
      <c r="D78" s="55">
        <v>187.95</v>
      </c>
      <c r="E78" s="56">
        <v>82.338028169014052</v>
      </c>
      <c r="G78" s="57" t="e">
        <v>#DIV/0!</v>
      </c>
      <c r="H78" s="56">
        <v>0</v>
      </c>
      <c r="I78" s="167" t="s">
        <v>148</v>
      </c>
    </row>
    <row r="79" spans="1:9">
      <c r="A79" s="56" t="s">
        <v>183</v>
      </c>
      <c r="B79" s="55"/>
      <c r="C79" s="55"/>
      <c r="D79" s="55">
        <v>190</v>
      </c>
      <c r="E79" s="56">
        <v>83.300469483568051</v>
      </c>
      <c r="G79" s="57" t="e">
        <v>#DIV/0!</v>
      </c>
      <c r="H79" s="56">
        <v>0</v>
      </c>
      <c r="I79" s="167" t="s">
        <v>148</v>
      </c>
    </row>
    <row r="80" spans="1:9">
      <c r="A80" s="56" t="s">
        <v>183</v>
      </c>
      <c r="B80" s="55">
        <v>190.4</v>
      </c>
      <c r="C80" s="55">
        <v>192</v>
      </c>
      <c r="D80" s="55">
        <v>191.2</v>
      </c>
      <c r="E80" s="56">
        <v>83.86384976525818</v>
      </c>
      <c r="G80" s="57" t="e">
        <v>#DIV/0!</v>
      </c>
      <c r="H80" s="56">
        <v>0</v>
      </c>
      <c r="I80" s="167" t="s">
        <v>148</v>
      </c>
    </row>
    <row r="81" spans="1:9">
      <c r="A81" s="56" t="s">
        <v>183</v>
      </c>
      <c r="B81" s="55">
        <v>193.7</v>
      </c>
      <c r="C81" s="55">
        <v>195.4</v>
      </c>
      <c r="D81" s="55">
        <v>194.55</v>
      </c>
      <c r="E81" s="56">
        <v>85.436619718309828</v>
      </c>
      <c r="F81" s="56">
        <v>1</v>
      </c>
      <c r="G81" s="57">
        <v>4</v>
      </c>
      <c r="H81" s="56">
        <v>25</v>
      </c>
      <c r="I81" s="167" t="s">
        <v>148</v>
      </c>
    </row>
    <row r="82" spans="1:9">
      <c r="A82" s="56" t="s">
        <v>183</v>
      </c>
      <c r="B82" s="55"/>
      <c r="C82" s="55"/>
      <c r="D82" s="55">
        <v>195</v>
      </c>
      <c r="E82" s="56">
        <v>85.647887323943621</v>
      </c>
      <c r="F82" s="56">
        <v>1</v>
      </c>
      <c r="G82" s="57">
        <v>5.5555555555555554</v>
      </c>
      <c r="H82" s="56">
        <v>18</v>
      </c>
      <c r="I82" s="167" t="s">
        <v>148</v>
      </c>
    </row>
    <row r="83" spans="1:9">
      <c r="A83" s="56" t="s">
        <v>183</v>
      </c>
      <c r="B83" s="55">
        <v>196.7</v>
      </c>
      <c r="C83" s="55"/>
      <c r="D83" s="55">
        <v>196.7</v>
      </c>
      <c r="E83" s="56">
        <v>86.446009389671318</v>
      </c>
      <c r="G83" s="57">
        <v>0</v>
      </c>
      <c r="H83" s="56">
        <v>12</v>
      </c>
      <c r="I83" s="167" t="s">
        <v>148</v>
      </c>
    </row>
    <row r="84" spans="1:9">
      <c r="A84" s="56" t="s">
        <v>183</v>
      </c>
      <c r="B84" s="55"/>
      <c r="C84" s="55"/>
      <c r="D84" s="55">
        <v>199.5</v>
      </c>
      <c r="E84" s="56">
        <v>88</v>
      </c>
      <c r="G84" s="57">
        <v>0</v>
      </c>
      <c r="H84" s="56">
        <v>4</v>
      </c>
      <c r="I84" s="167" t="s">
        <v>205</v>
      </c>
    </row>
    <row r="85" spans="1:9">
      <c r="A85" s="56" t="s">
        <v>183</v>
      </c>
      <c r="B85" s="55">
        <v>200</v>
      </c>
      <c r="C85" s="55">
        <v>201.6</v>
      </c>
      <c r="D85" s="55">
        <v>200.8</v>
      </c>
      <c r="E85" s="56">
        <v>91</v>
      </c>
      <c r="G85" s="57">
        <v>0</v>
      </c>
      <c r="H85" s="56">
        <v>3</v>
      </c>
      <c r="I85" s="167" t="s">
        <v>205</v>
      </c>
    </row>
    <row r="86" spans="1:9">
      <c r="A86" s="56" t="s">
        <v>183</v>
      </c>
      <c r="B86" s="55">
        <v>203.2</v>
      </c>
      <c r="C86" s="55"/>
      <c r="D86" s="55">
        <v>203.2</v>
      </c>
      <c r="E86" s="56">
        <v>94</v>
      </c>
      <c r="G86" s="57">
        <v>0</v>
      </c>
      <c r="H86" s="56">
        <v>58</v>
      </c>
      <c r="I86" s="167" t="s">
        <v>206</v>
      </c>
    </row>
    <row r="87" spans="1:9">
      <c r="A87" s="56" t="s">
        <v>183</v>
      </c>
      <c r="B87" s="55"/>
      <c r="C87" s="55"/>
      <c r="D87" s="55">
        <v>205</v>
      </c>
      <c r="E87" s="56">
        <v>98</v>
      </c>
      <c r="G87" s="57">
        <v>0</v>
      </c>
      <c r="H87" s="56">
        <v>35</v>
      </c>
      <c r="I87" s="167" t="s">
        <v>206</v>
      </c>
    </row>
    <row r="88" spans="1:9">
      <c r="A88" s="56" t="s">
        <v>183</v>
      </c>
      <c r="B88" s="55">
        <v>206.4</v>
      </c>
      <c r="C88" s="55">
        <v>208.1</v>
      </c>
      <c r="D88" s="55">
        <v>207.25</v>
      </c>
      <c r="E88" s="56">
        <v>102</v>
      </c>
      <c r="G88" s="57">
        <v>0</v>
      </c>
      <c r="H88" s="56">
        <v>53</v>
      </c>
      <c r="I88" s="167" t="s">
        <v>206</v>
      </c>
    </row>
    <row r="89" spans="1:9">
      <c r="A89" s="56" t="s">
        <v>183</v>
      </c>
      <c r="B89" s="55">
        <v>209.7</v>
      </c>
      <c r="C89" s="55"/>
      <c r="D89" s="55">
        <v>209.7</v>
      </c>
      <c r="E89" s="56">
        <v>104</v>
      </c>
      <c r="G89" s="57">
        <v>0</v>
      </c>
      <c r="H89" s="56">
        <v>6</v>
      </c>
      <c r="I89" s="167" t="s">
        <v>207</v>
      </c>
    </row>
    <row r="90" spans="1:9">
      <c r="A90" s="56" t="s">
        <v>183</v>
      </c>
      <c r="B90" s="55"/>
      <c r="C90" s="55"/>
      <c r="D90" s="55">
        <v>210</v>
      </c>
      <c r="E90" s="56">
        <v>108</v>
      </c>
      <c r="G90" s="57">
        <v>0</v>
      </c>
      <c r="H90" s="56">
        <v>10</v>
      </c>
      <c r="I90" s="167" t="s">
        <v>207</v>
      </c>
    </row>
    <row r="91" spans="1:9">
      <c r="A91" s="56" t="s">
        <v>183</v>
      </c>
      <c r="B91" s="55">
        <v>212.9</v>
      </c>
      <c r="C91" s="55">
        <v>214.4</v>
      </c>
      <c r="D91" s="55">
        <v>213.65</v>
      </c>
      <c r="E91" s="56">
        <v>112</v>
      </c>
      <c r="G91" s="57">
        <v>0</v>
      </c>
      <c r="H91" s="56">
        <v>19</v>
      </c>
      <c r="I91" s="167" t="s">
        <v>207</v>
      </c>
    </row>
    <row r="92" spans="1:9">
      <c r="A92" s="56" t="s">
        <v>183</v>
      </c>
      <c r="B92" s="55"/>
      <c r="C92" s="55"/>
      <c r="D92" s="55">
        <v>214</v>
      </c>
      <c r="E92" s="56">
        <v>116</v>
      </c>
      <c r="G92" s="57">
        <v>0</v>
      </c>
      <c r="H92" s="56">
        <v>9</v>
      </c>
      <c r="I92" s="167" t="s">
        <v>207</v>
      </c>
    </row>
    <row r="93" spans="1:9">
      <c r="A93" s="56" t="s">
        <v>183</v>
      </c>
      <c r="B93" s="55">
        <v>216</v>
      </c>
      <c r="C93" s="55"/>
      <c r="D93" s="55">
        <v>216</v>
      </c>
      <c r="E93" s="56">
        <v>118.94117647058823</v>
      </c>
      <c r="G93" s="57">
        <v>0</v>
      </c>
      <c r="H93" s="56">
        <v>96</v>
      </c>
      <c r="I93" s="167" t="s">
        <v>208</v>
      </c>
    </row>
    <row r="94" spans="1:9">
      <c r="A94" s="56" t="s">
        <v>183</v>
      </c>
      <c r="B94" s="55"/>
      <c r="C94" s="55"/>
      <c r="D94" s="55">
        <v>219.5</v>
      </c>
      <c r="E94" s="56">
        <v>124.08823529411764</v>
      </c>
      <c r="F94" s="56">
        <v>1</v>
      </c>
      <c r="G94" s="57">
        <v>0.97087378640776689</v>
      </c>
      <c r="H94" s="56">
        <v>103</v>
      </c>
      <c r="I94" s="167" t="s">
        <v>208</v>
      </c>
    </row>
    <row r="95" spans="1:9">
      <c r="A95" s="56" t="s">
        <v>183</v>
      </c>
      <c r="B95" s="55">
        <v>219</v>
      </c>
      <c r="C95" s="55">
        <v>220.5</v>
      </c>
      <c r="D95" s="55">
        <v>219.75</v>
      </c>
      <c r="E95" s="56">
        <v>124.45588235294117</v>
      </c>
      <c r="G95" s="57">
        <v>0</v>
      </c>
      <c r="H95" s="56">
        <v>176</v>
      </c>
      <c r="I95" s="167" t="s">
        <v>208</v>
      </c>
    </row>
    <row r="96" spans="1:9">
      <c r="A96" s="56" t="s">
        <v>183</v>
      </c>
      <c r="B96" s="55">
        <v>222.1</v>
      </c>
      <c r="C96" s="55"/>
      <c r="D96" s="55">
        <v>222.1</v>
      </c>
      <c r="E96" s="56">
        <v>127.91176470588235</v>
      </c>
      <c r="F96" s="56">
        <v>2</v>
      </c>
      <c r="G96" s="57">
        <v>0.68027210884353739</v>
      </c>
      <c r="H96" s="56">
        <v>294</v>
      </c>
      <c r="I96" s="167" t="s">
        <v>208</v>
      </c>
    </row>
    <row r="97" spans="1:9">
      <c r="A97" s="56" t="s">
        <v>183</v>
      </c>
      <c r="B97" s="55"/>
      <c r="C97" s="55"/>
      <c r="D97" s="55">
        <v>223.5</v>
      </c>
      <c r="E97" s="56">
        <v>129.97058823529412</v>
      </c>
      <c r="F97" s="56">
        <v>1</v>
      </c>
      <c r="G97" s="57">
        <v>0.88495575221238942</v>
      </c>
      <c r="H97" s="56">
        <v>113</v>
      </c>
      <c r="I97" s="167" t="s">
        <v>208</v>
      </c>
    </row>
    <row r="98" spans="1:9">
      <c r="A98" s="56" t="s">
        <v>183</v>
      </c>
      <c r="B98" s="55">
        <v>225.3</v>
      </c>
      <c r="C98" s="55">
        <v>226.9</v>
      </c>
      <c r="D98" s="55">
        <v>226.10000000000002</v>
      </c>
      <c r="E98" s="56">
        <v>133.79411764705887</v>
      </c>
      <c r="G98" s="57">
        <v>0</v>
      </c>
      <c r="H98" s="56">
        <v>52</v>
      </c>
      <c r="I98" s="167" t="s">
        <v>208</v>
      </c>
    </row>
    <row r="99" spans="1:9">
      <c r="A99" s="56" t="s">
        <v>183</v>
      </c>
      <c r="B99" s="55">
        <v>228.5</v>
      </c>
      <c r="C99" s="55">
        <v>230</v>
      </c>
      <c r="D99" s="55">
        <v>229.25</v>
      </c>
      <c r="E99" s="56">
        <v>139.22515212981745</v>
      </c>
      <c r="G99" s="57" t="e">
        <v>#DIV/0!</v>
      </c>
      <c r="H99" s="56">
        <v>0</v>
      </c>
      <c r="I99" s="167">
        <v>6</v>
      </c>
    </row>
    <row r="100" spans="1:9">
      <c r="A100" s="56" t="s">
        <v>183</v>
      </c>
      <c r="B100" s="55"/>
      <c r="C100" s="55"/>
      <c r="D100" s="55">
        <v>230</v>
      </c>
      <c r="E100" s="56">
        <v>140.51825557809332</v>
      </c>
      <c r="G100" s="57" t="e">
        <v>#DIV/0!</v>
      </c>
      <c r="H100" s="56">
        <v>0</v>
      </c>
      <c r="I100" s="167">
        <v>6</v>
      </c>
    </row>
    <row r="101" spans="1:9">
      <c r="A101" s="56" t="s">
        <v>183</v>
      </c>
      <c r="B101" s="55">
        <v>231.6</v>
      </c>
      <c r="C101" s="55"/>
      <c r="D101" s="55">
        <v>231.6</v>
      </c>
      <c r="E101" s="56">
        <v>143.27687626774849</v>
      </c>
      <c r="G101" s="57" t="e">
        <v>#DIV/0!</v>
      </c>
      <c r="H101" s="56">
        <v>0</v>
      </c>
      <c r="I101" s="167">
        <v>6</v>
      </c>
    </row>
    <row r="102" spans="1:9">
      <c r="A102" s="56" t="s">
        <v>183</v>
      </c>
      <c r="B102" s="55"/>
      <c r="C102" s="55"/>
      <c r="D102" s="55">
        <v>233.5</v>
      </c>
      <c r="E102" s="56">
        <v>146.55273833671401</v>
      </c>
      <c r="G102" s="57" t="e">
        <v>#DIV/0!</v>
      </c>
      <c r="H102" s="56">
        <v>0</v>
      </c>
      <c r="I102" s="167">
        <v>6</v>
      </c>
    </row>
    <row r="103" spans="1:9">
      <c r="A103" s="56" t="s">
        <v>183</v>
      </c>
      <c r="B103" s="55">
        <v>234.8</v>
      </c>
      <c r="C103" s="55">
        <v>236.4</v>
      </c>
      <c r="D103" s="55">
        <v>235.60000000000002</v>
      </c>
      <c r="E103" s="56">
        <v>150.17342799188646</v>
      </c>
      <c r="G103" s="57" t="e">
        <v>#DIV/0!</v>
      </c>
      <c r="H103" s="56">
        <v>0</v>
      </c>
      <c r="I103" s="167">
        <v>6</v>
      </c>
    </row>
    <row r="104" spans="1:9">
      <c r="A104" s="56" t="s">
        <v>183</v>
      </c>
      <c r="B104" s="55">
        <v>238.1</v>
      </c>
      <c r="C104" s="55"/>
      <c r="D104" s="55">
        <v>238.1</v>
      </c>
      <c r="E104" s="56">
        <v>154.48377281947262</v>
      </c>
      <c r="G104" s="57" t="e">
        <v>#DIV/0!</v>
      </c>
      <c r="H104" s="56">
        <v>0</v>
      </c>
      <c r="I104" s="167">
        <v>6</v>
      </c>
    </row>
    <row r="105" spans="1:9">
      <c r="A105" s="56" t="s">
        <v>183</v>
      </c>
      <c r="B105" s="55"/>
      <c r="C105" s="55"/>
      <c r="D105" s="55">
        <v>240</v>
      </c>
      <c r="E105" s="56">
        <v>157.75963488843814</v>
      </c>
      <c r="G105" s="57" t="e">
        <v>#DIV/0!</v>
      </c>
      <c r="H105" s="56">
        <v>0</v>
      </c>
      <c r="I105" s="167">
        <v>6</v>
      </c>
    </row>
    <row r="106" spans="1:9">
      <c r="A106" s="56" t="s">
        <v>183</v>
      </c>
      <c r="B106" s="55">
        <v>241.3</v>
      </c>
      <c r="C106" s="55">
        <v>243</v>
      </c>
      <c r="D106" s="55">
        <v>242.15</v>
      </c>
      <c r="E106" s="56">
        <v>161.4665314401623</v>
      </c>
      <c r="G106" s="57" t="e">
        <v>#DIV/0!</v>
      </c>
      <c r="H106" s="56">
        <v>0</v>
      </c>
      <c r="I106" s="167">
        <v>6</v>
      </c>
    </row>
    <row r="107" spans="1:9">
      <c r="A107" s="56" t="s">
        <v>183</v>
      </c>
      <c r="B107" s="55">
        <v>244.6</v>
      </c>
      <c r="C107" s="55"/>
      <c r="D107" s="55">
        <v>244.6</v>
      </c>
      <c r="E107" s="56">
        <v>165.69066937119678</v>
      </c>
      <c r="G107" s="57" t="e">
        <v>#DIV/0!</v>
      </c>
      <c r="H107" s="56">
        <v>0</v>
      </c>
      <c r="I107" s="167">
        <v>6</v>
      </c>
    </row>
    <row r="108" spans="1:9">
      <c r="A108" s="56" t="s">
        <v>183</v>
      </c>
      <c r="B108" s="55"/>
      <c r="C108" s="55"/>
      <c r="D108" s="55">
        <v>245.5</v>
      </c>
      <c r="E108" s="56">
        <v>167.24239350912782</v>
      </c>
      <c r="G108" s="57" t="e">
        <v>#DIV/0!</v>
      </c>
      <c r="H108" s="56">
        <v>0</v>
      </c>
      <c r="I108" s="167">
        <v>6</v>
      </c>
    </row>
    <row r="109" spans="1:9">
      <c r="A109" s="56" t="s">
        <v>183</v>
      </c>
      <c r="B109" s="55">
        <v>247.8</v>
      </c>
      <c r="C109" s="55">
        <v>249.4</v>
      </c>
      <c r="D109" s="55">
        <v>248.60000000000002</v>
      </c>
      <c r="E109" s="56">
        <v>172.58722109533477</v>
      </c>
      <c r="G109" s="57" t="e">
        <v>#DIV/0!</v>
      </c>
      <c r="H109" s="56">
        <v>0</v>
      </c>
      <c r="I109" s="167">
        <v>6</v>
      </c>
    </row>
    <row r="110" spans="1:9">
      <c r="A110" s="56" t="s">
        <v>183</v>
      </c>
      <c r="B110" s="55"/>
      <c r="C110" s="55"/>
      <c r="D110" s="55">
        <v>249.5</v>
      </c>
      <c r="E110" s="56">
        <v>174.13894523326576</v>
      </c>
      <c r="G110" s="57" t="e">
        <v>#DIV/0!</v>
      </c>
      <c r="H110" s="56">
        <v>0</v>
      </c>
      <c r="I110" s="167">
        <v>6</v>
      </c>
    </row>
    <row r="111" spans="1:9">
      <c r="A111" s="56" t="s">
        <v>183</v>
      </c>
      <c r="B111" s="55">
        <v>251</v>
      </c>
      <c r="C111" s="55">
        <v>252.6</v>
      </c>
      <c r="D111" s="55">
        <v>251.8</v>
      </c>
      <c r="E111" s="56">
        <v>178.10446247464509</v>
      </c>
      <c r="G111" s="57" t="e">
        <v>#DIV/0!</v>
      </c>
      <c r="H111" s="56">
        <v>0</v>
      </c>
      <c r="I111" s="167">
        <v>6</v>
      </c>
    </row>
    <row r="112" spans="1:9">
      <c r="A112" s="56" t="s">
        <v>183</v>
      </c>
      <c r="B112" s="55"/>
      <c r="C112" s="55"/>
      <c r="D112" s="55">
        <v>254.5</v>
      </c>
      <c r="E112" s="56">
        <v>182.75963488843817</v>
      </c>
      <c r="G112" s="57" t="e">
        <v>#DIV/0!</v>
      </c>
      <c r="H112" s="56">
        <v>0</v>
      </c>
      <c r="I112" s="167">
        <v>6</v>
      </c>
    </row>
    <row r="113" spans="1:9">
      <c r="A113" s="56" t="s">
        <v>183</v>
      </c>
      <c r="B113" s="55">
        <v>254.3</v>
      </c>
      <c r="C113" s="55">
        <v>255.8</v>
      </c>
      <c r="D113" s="55">
        <v>255.05</v>
      </c>
      <c r="E113" s="56">
        <v>183.70791075050715</v>
      </c>
      <c r="G113" s="57" t="e">
        <v>#DIV/0!</v>
      </c>
      <c r="H113" s="56">
        <v>0</v>
      </c>
      <c r="I113" s="167">
        <v>6</v>
      </c>
    </row>
    <row r="114" spans="1:9">
      <c r="A114" s="56" t="s">
        <v>183</v>
      </c>
      <c r="B114" s="55">
        <v>257.5</v>
      </c>
      <c r="C114" s="55">
        <v>259</v>
      </c>
      <c r="D114" s="55">
        <v>258.25</v>
      </c>
      <c r="E114" s="56">
        <v>191.14977121562342</v>
      </c>
      <c r="F114" s="56">
        <v>18</v>
      </c>
      <c r="G114" s="57">
        <v>58.064516129032263</v>
      </c>
      <c r="H114" s="56">
        <v>31</v>
      </c>
      <c r="I114" s="167">
        <v>7</v>
      </c>
    </row>
    <row r="115" spans="1:9">
      <c r="A115" s="56" t="s">
        <v>183</v>
      </c>
      <c r="B115" s="55"/>
      <c r="C115" s="55"/>
      <c r="D115" s="55">
        <v>259.5</v>
      </c>
      <c r="E115" s="56">
        <v>194.05674795980946</v>
      </c>
      <c r="G115" s="57" t="e">
        <v>#DIV/0!</v>
      </c>
      <c r="H115" s="56">
        <v>0</v>
      </c>
      <c r="I115" s="167">
        <v>7</v>
      </c>
    </row>
    <row r="116" spans="1:9">
      <c r="A116" s="56" t="s">
        <v>183</v>
      </c>
      <c r="B116" s="55">
        <v>260.5</v>
      </c>
      <c r="C116" s="55"/>
      <c r="D116" s="55">
        <v>260.5</v>
      </c>
      <c r="E116" s="56">
        <v>196.3823293551583</v>
      </c>
      <c r="F116" s="56">
        <v>15</v>
      </c>
      <c r="G116" s="57">
        <v>48.387096774193552</v>
      </c>
      <c r="H116" s="56">
        <v>31</v>
      </c>
      <c r="I116" s="167">
        <v>7</v>
      </c>
    </row>
    <row r="117" spans="1:9">
      <c r="A117" s="56" t="s">
        <v>183</v>
      </c>
      <c r="B117" s="55">
        <v>263.60000000000002</v>
      </c>
      <c r="C117" s="55">
        <v>265.2</v>
      </c>
      <c r="D117" s="55">
        <v>264.39999999999998</v>
      </c>
      <c r="E117" s="56">
        <v>205.45209679701873</v>
      </c>
      <c r="G117" s="57">
        <v>0</v>
      </c>
      <c r="H117" s="56">
        <v>3</v>
      </c>
      <c r="I117" s="167">
        <v>7</v>
      </c>
    </row>
    <row r="118" spans="1:9">
      <c r="A118" s="56" t="s">
        <v>183</v>
      </c>
      <c r="B118" s="55"/>
      <c r="C118" s="55"/>
      <c r="D118" s="55">
        <v>265</v>
      </c>
      <c r="E118" s="56">
        <v>206.84744563422808</v>
      </c>
      <c r="G118" s="57" t="e">
        <v>#DIV/0!</v>
      </c>
      <c r="H118" s="56">
        <v>0</v>
      </c>
      <c r="I118" s="167">
        <v>7</v>
      </c>
    </row>
    <row r="119" spans="1:9">
      <c r="A119" s="56" t="s">
        <v>183</v>
      </c>
      <c r="B119" s="55">
        <v>266.8</v>
      </c>
      <c r="C119" s="55"/>
      <c r="D119" s="55">
        <v>266.8</v>
      </c>
      <c r="E119" s="56">
        <v>211.033492145856</v>
      </c>
      <c r="G119" s="57">
        <v>0</v>
      </c>
      <c r="H119" s="56">
        <v>11</v>
      </c>
      <c r="I119" s="167">
        <v>7</v>
      </c>
    </row>
    <row r="120" spans="1:9">
      <c r="A120" s="56" t="s">
        <v>183</v>
      </c>
      <c r="B120" s="55"/>
      <c r="C120" s="55"/>
      <c r="D120" s="55">
        <v>269.5</v>
      </c>
      <c r="E120" s="56">
        <v>217.31256191329783</v>
      </c>
      <c r="G120" s="57" t="e">
        <v>#DIV/0!</v>
      </c>
      <c r="H120" s="56">
        <v>0</v>
      </c>
      <c r="I120" s="167">
        <v>7</v>
      </c>
    </row>
    <row r="121" spans="1:9">
      <c r="A121" s="56" t="s">
        <v>183</v>
      </c>
      <c r="B121" s="55">
        <v>270.10000000000002</v>
      </c>
      <c r="C121" s="55">
        <v>271.7</v>
      </c>
      <c r="D121" s="55">
        <v>270.89999999999998</v>
      </c>
      <c r="E121" s="56">
        <v>220.56837586678614</v>
      </c>
      <c r="G121" s="57">
        <v>0</v>
      </c>
      <c r="H121" s="56">
        <v>7</v>
      </c>
      <c r="I121" s="167">
        <v>7</v>
      </c>
    </row>
    <row r="122" spans="1:9">
      <c r="A122" s="56" t="s">
        <v>183</v>
      </c>
      <c r="B122" s="55">
        <v>273.3</v>
      </c>
      <c r="C122" s="55"/>
      <c r="D122" s="55">
        <v>273.3</v>
      </c>
      <c r="E122" s="56">
        <v>226.14977121562342</v>
      </c>
      <c r="G122" s="57">
        <v>0</v>
      </c>
      <c r="H122" s="56">
        <v>15</v>
      </c>
      <c r="I122" s="167">
        <v>7</v>
      </c>
    </row>
    <row r="123" spans="1:9">
      <c r="A123" s="56" t="s">
        <v>183</v>
      </c>
      <c r="B123" s="55"/>
      <c r="C123" s="55"/>
      <c r="D123" s="55">
        <v>274</v>
      </c>
      <c r="E123" s="56">
        <v>227.77767819236757</v>
      </c>
      <c r="G123" s="57" t="e">
        <v>#DIV/0!</v>
      </c>
      <c r="H123" s="56">
        <v>0</v>
      </c>
      <c r="I123" s="167">
        <v>7</v>
      </c>
    </row>
    <row r="124" spans="1:9">
      <c r="A124" s="56" t="s">
        <v>183</v>
      </c>
      <c r="B124" s="55">
        <v>275</v>
      </c>
      <c r="C124" s="55">
        <v>276.60000000000002</v>
      </c>
      <c r="D124" s="55">
        <v>275.8</v>
      </c>
      <c r="E124" s="56">
        <v>231.9637247039955</v>
      </c>
      <c r="G124" s="57">
        <v>0</v>
      </c>
      <c r="H124" s="56">
        <v>7</v>
      </c>
      <c r="I124" s="167">
        <v>7</v>
      </c>
    </row>
    <row r="125" spans="1:9">
      <c r="A125" s="56" t="s">
        <v>183</v>
      </c>
      <c r="B125" s="55">
        <v>278.3</v>
      </c>
      <c r="C125" s="55"/>
      <c r="D125" s="55">
        <v>278.3</v>
      </c>
      <c r="E125" s="56">
        <v>237.7776781923676</v>
      </c>
      <c r="G125" s="57">
        <v>0</v>
      </c>
      <c r="H125" s="56">
        <v>8</v>
      </c>
      <c r="I125" s="167">
        <v>7</v>
      </c>
    </row>
    <row r="126" spans="1:9">
      <c r="A126" s="56" t="s">
        <v>183</v>
      </c>
      <c r="B126" s="55"/>
      <c r="C126" s="55"/>
      <c r="D126" s="55">
        <v>281</v>
      </c>
      <c r="E126" s="56">
        <v>244.05674795980943</v>
      </c>
      <c r="G126" s="57" t="e">
        <v>#DIV/0!</v>
      </c>
      <c r="H126" s="56">
        <v>0</v>
      </c>
      <c r="I126" s="167">
        <v>7</v>
      </c>
    </row>
    <row r="127" spans="1:9">
      <c r="A127" s="56" t="s">
        <v>183</v>
      </c>
      <c r="B127" s="55">
        <v>281.5</v>
      </c>
      <c r="C127" s="55">
        <v>283.10000000000002</v>
      </c>
      <c r="D127" s="55">
        <v>282.3</v>
      </c>
      <c r="E127" s="56">
        <v>247.08000377376294</v>
      </c>
      <c r="G127" s="57" t="e">
        <v>#DIV/0!</v>
      </c>
      <c r="H127" s="56">
        <v>0</v>
      </c>
      <c r="I127" s="167">
        <v>7</v>
      </c>
    </row>
    <row r="128" spans="1:9">
      <c r="A128" s="56" t="s">
        <v>183</v>
      </c>
      <c r="B128" s="55">
        <v>284.7</v>
      </c>
      <c r="C128" s="55">
        <v>286.3</v>
      </c>
      <c r="D128" s="55">
        <v>285.5</v>
      </c>
      <c r="E128" s="56">
        <v>254.5218642388792</v>
      </c>
      <c r="G128" s="57" t="e">
        <v>#DIV/0!</v>
      </c>
      <c r="H128" s="56">
        <v>0</v>
      </c>
      <c r="I128" s="167">
        <v>7</v>
      </c>
    </row>
    <row r="129" spans="1:9">
      <c r="A129" s="56" t="s">
        <v>183</v>
      </c>
      <c r="B129" s="55">
        <v>288</v>
      </c>
      <c r="C129" s="55">
        <v>289.60000000000002</v>
      </c>
      <c r="D129" s="55">
        <v>288.8</v>
      </c>
      <c r="E129" s="56">
        <v>262.19628284353041</v>
      </c>
      <c r="G129" s="57" t="e">
        <v>#DIV/0!</v>
      </c>
      <c r="H129" s="56">
        <v>0</v>
      </c>
      <c r="I129" s="167">
        <v>8</v>
      </c>
    </row>
    <row r="130" spans="1:9">
      <c r="B130" s="167"/>
      <c r="C130" s="167"/>
      <c r="D130" s="167"/>
      <c r="E130" s="167"/>
      <c r="F130" s="167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6</vt:i4>
      </vt:variant>
    </vt:vector>
  </HeadingPairs>
  <TitlesOfParts>
    <vt:vector size="34" baseType="lpstr">
      <vt:lpstr>Read me</vt:lpstr>
      <vt:lpstr>Table 1-Core data</vt:lpstr>
      <vt:lpstr>MC29GGC30JPC3232binned</vt:lpstr>
      <vt:lpstr>HLY1302-MC29</vt:lpstr>
      <vt:lpstr>HLY1302-GGC-30</vt:lpstr>
      <vt:lpstr>HLY1302-JPC 32</vt:lpstr>
      <vt:lpstr>HLY0503-tc18</vt:lpstr>
      <vt:lpstr>HLY0503-06</vt:lpstr>
      <vt:lpstr>96-12</vt:lpstr>
      <vt:lpstr>P1-94-AR-9</vt:lpstr>
      <vt:lpstr>P1-94-AR-10 </vt:lpstr>
      <vt:lpstr>P1-93-AR-21</vt:lpstr>
      <vt:lpstr>P1-92-AR-30</vt:lpstr>
      <vt:lpstr>P1-92-AR-39</vt:lpstr>
      <vt:lpstr>P1-92-AR-40</vt:lpstr>
      <vt:lpstr>Lomrog07-04</vt:lpstr>
      <vt:lpstr>Ryder-MUC cores</vt:lpstr>
      <vt:lpstr>Ryder-19-12GC</vt:lpstr>
      <vt:lpstr>Ryder-19-14GC</vt:lpstr>
      <vt:lpstr>Ryder-19-17GC</vt:lpstr>
      <vt:lpstr>Ryder-19-07-PC</vt:lpstr>
      <vt:lpstr>SWERUS-32-MC4</vt:lpstr>
      <vt:lpstr>SWERUS-32-GC2</vt:lpstr>
      <vt:lpstr>SWERUS-4-PC1Sec-1-6</vt:lpstr>
      <vt:lpstr>SWERUS-2-PC1</vt:lpstr>
      <vt:lpstr>SWERUS-GC-20-31-32</vt:lpstr>
      <vt:lpstr>AO16-5-TWC</vt:lpstr>
      <vt:lpstr>AO16-9PC1</vt:lpstr>
      <vt:lpstr>'AO16-5-TWC'!Print_Area</vt:lpstr>
      <vt:lpstr>'AO16-9PC1'!Print_Area</vt:lpstr>
      <vt:lpstr>'HLY1302-GGC-30'!Print_Area</vt:lpstr>
      <vt:lpstr>'HLY1302-JPC 32'!Print_Area</vt:lpstr>
      <vt:lpstr>'HLY1302-MC29'!Print_Area</vt:lpstr>
      <vt:lpstr>MC29GGC30JPC3232binned!Print_Area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Ingalise Kindstedt</dc:creator>
  <cp:lastModifiedBy>greg</cp:lastModifiedBy>
  <cp:lastPrinted>2022-04-30T06:51:30Z</cp:lastPrinted>
  <dcterms:created xsi:type="dcterms:W3CDTF">2018-06-05T14:43:14Z</dcterms:created>
  <dcterms:modified xsi:type="dcterms:W3CDTF">2022-04-30T06:54:35Z</dcterms:modified>
</cp:coreProperties>
</file>